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114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data!$A$3:$I$25</definedName>
    <definedName name="_xlnm.Print_Titles" localSheetId="0">data!$2:$3</definedName>
    <definedName name="_xlnm.Print_Area" localSheetId="0">data!$A$1:$I$34</definedName>
  </definedNames>
  <calcPr calcId="125725"/>
</workbook>
</file>

<file path=xl/calcChain.xml><?xml version="1.0" encoding="utf-8"?>
<calcChain xmlns="http://schemas.openxmlformats.org/spreadsheetml/2006/main">
  <c r="D16" i="1"/>
  <c r="D8"/>
  <c r="G8" s="1"/>
  <c r="G19"/>
  <c r="G20"/>
  <c r="G21"/>
  <c r="G22"/>
  <c r="G23"/>
  <c r="G24"/>
  <c r="G25"/>
  <c r="G26"/>
  <c r="F21"/>
  <c r="F22"/>
  <c r="F23"/>
  <c r="F24"/>
  <c r="F25"/>
  <c r="F26"/>
  <c r="F13"/>
  <c r="F14"/>
  <c r="F15"/>
  <c r="F16"/>
  <c r="F17"/>
  <c r="F18"/>
  <c r="F19"/>
  <c r="F20"/>
  <c r="G10"/>
  <c r="G11"/>
  <c r="G12"/>
  <c r="G13"/>
  <c r="G15"/>
  <c r="G17"/>
  <c r="G18"/>
  <c r="G9"/>
  <c r="G7"/>
  <c r="F8"/>
  <c r="F9"/>
  <c r="F10"/>
  <c r="F11"/>
  <c r="F6"/>
  <c r="I28"/>
  <c r="F33"/>
  <c r="G33"/>
  <c r="C5"/>
  <c r="G16" l="1"/>
  <c r="E16"/>
  <c r="E14" s="1"/>
  <c r="H16"/>
  <c r="H14" s="1"/>
  <c r="I16"/>
  <c r="I14" s="1"/>
  <c r="C16"/>
  <c r="C14" s="1"/>
  <c r="D14"/>
  <c r="G14" l="1"/>
  <c r="D5"/>
  <c r="E10"/>
  <c r="H10"/>
  <c r="I10"/>
  <c r="D10"/>
  <c r="E8"/>
  <c r="H8"/>
  <c r="I8"/>
  <c r="C8"/>
  <c r="D6"/>
  <c r="G6" s="1"/>
  <c r="E6"/>
  <c r="H6"/>
  <c r="I6"/>
  <c r="C6"/>
  <c r="I5" l="1"/>
  <c r="H5"/>
  <c r="E5"/>
  <c r="E28"/>
  <c r="I27"/>
  <c r="H27"/>
  <c r="E27"/>
  <c r="H28"/>
  <c r="D28"/>
  <c r="D27"/>
  <c r="C27"/>
  <c r="F12"/>
  <c r="C10"/>
  <c r="G34"/>
  <c r="G32"/>
  <c r="G31"/>
  <c r="G30"/>
  <c r="G29"/>
  <c r="F34"/>
  <c r="F32"/>
  <c r="F31"/>
  <c r="F30"/>
  <c r="F29"/>
  <c r="F7"/>
  <c r="F5" l="1"/>
  <c r="G5"/>
  <c r="F27"/>
  <c r="G28"/>
  <c r="H4"/>
  <c r="E4"/>
  <c r="F28"/>
  <c r="G27"/>
  <c r="I4"/>
  <c r="D4"/>
  <c r="C4"/>
  <c r="G4" l="1"/>
  <c r="F4"/>
</calcChain>
</file>

<file path=xl/sharedStrings.xml><?xml version="1.0" encoding="utf-8"?>
<sst xmlns="http://schemas.openxmlformats.org/spreadsheetml/2006/main" count="80" uniqueCount="80">
  <si>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</si>
  <si>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</si>
  <si>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</si>
  <si>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</si>
  <si>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</si>
  <si>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</si>
  <si>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</si>
  <si>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</si>
  <si>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</si>
  <si>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</si>
  <si>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</si>
  <si>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</si>
  <si>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</si>
  <si>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</si>
  <si>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</si>
  <si>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</si>
  <si>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</si>
  <si>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</si>
  <si>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</si>
  <si>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</si>
  <si>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</si>
  <si>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</si>
  <si>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1 03 00000 00 0000 000</t>
  </si>
  <si>
    <t>1 03 02000 00 0000 000</t>
  </si>
  <si>
    <t>Акцизы на бензин автомобильный, дизельное топливо и масла для двигательных и карбюр. двигателей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</si>
  <si>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</si>
  <si>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</si>
  <si>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</si>
  <si>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</si>
  <si>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</si>
  <si>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</si>
  <si>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ДОХОДЫ ОТ ПРОДАЖИ МАТЕРИАЛЬНЫХ И НЕМАТЕРИАЛЬНЫХ АКТИВОВ</t>
  </si>
  <si>
    <t>1 16 00000 00 0000 000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</si>
  <si>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</si>
  <si>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</si>
  <si>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</si>
  <si>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</si>
  <si>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</si>
  <si>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</si>
  <si>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</si>
  <si>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</si>
  <si>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</si>
  <si>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</si>
  <si>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</si>
  <si>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</si>
  <si>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</si>
  <si>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</si>
  <si>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</si>
  <si>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</si>
  <si>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</si>
  <si>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</si>
  <si>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</si>
  <si>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</si>
  <si>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</si>
  <si>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</si>
  <si>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</si>
  <si>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</si>
  <si>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Сведения о доходах  бюджета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</si>
  <si>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2 02 10000 00 0000 150</t>
  </si>
  <si>
    <t>2 02 20000 00 0000 150</t>
  </si>
  <si>
    <t>2 02 30000 00 0000 150</t>
  </si>
  <si>
    <t>2 02 40000 00 0000 150</t>
  </si>
  <si>
    <t>1 05 02000 02 0000 000</t>
  </si>
  <si>
    <t>1 05 04000 02 0000 000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</si>
  <si>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</si>
  <si>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</si>
  <si>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1 17 00000 00 0000 000</t>
  </si>
  <si>
    <t xml:space="preserve">  ПРОЧИЕ НЕНАЛОГОВЫЕ ДОХОДЫ</t>
  </si>
  <si>
    <t>1 06 00000 00 0000 000</t>
  </si>
  <si>
    <t xml:space="preserve">  НАЛОГИ НА ИМУЩЕСТВО</t>
  </si>
  <si>
    <t>1 06 01000 00 0000 110</t>
  </si>
  <si>
    <t xml:space="preserve">  Налог на имущество физических лиц</t>
  </si>
  <si>
    <t>1 06 06000 00 0000 110</t>
  </si>
  <si>
    <t xml:space="preserve">  Земельный налог</t>
  </si>
  <si>
    <t>1 06 06030 00 0000 110</t>
  </si>
  <si>
    <t xml:space="preserve">  Земельный налог с организаций</t>
  </si>
  <si>
    <t>1 06 06040 00 0000 110</t>
  </si>
  <si>
    <t xml:space="preserve">  Земельный налог с физических лиц</t>
  </si>
  <si>
    <t>1 09 00000 00 0000 000</t>
  </si>
  <si>
    <t xml:space="preserve">  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</si>
</sst>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4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4" fontId="14" fillId="0" borderId="2" xfId="32" applyNumberFormat="1" applyFont="1" applyFill="1" applyBorder="1" applyAlignment="1" applyProtection="1">
      <alignment horizontal="center" vertical="center" wrapText="1"/>
      <protection locked="0"/>
    </xf>
    <xf numFmtId="4" fontId="14" fillId="8" borderId="2" xfId="10" applyNumberFormat="1" applyFont="1" applyFill="1" applyBorder="1" applyAlignment="1" applyProtection="1">
      <alignment horizontal="center" vertical="center" shrinkToFit="1"/>
    </xf>
    <xf numFmtId="4" fontId="14" fillId="8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view="pageBreakPreview" zoomScaleNormal="62" zoomScaleSheetLayoutView="100" workbookViewId="0">
      <pane ySplit="3" topLeftCell="A4" activePane="bottomLeft" state="frozen"/>
      <selection pane="bottomLeft" activeCell="I32" sqref="I32"/>
    </sheetView>
  </sheetViews>
  <sheetFormatPr defaultRowHeight="14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>
      <c r="A1" s="33" t="s">
        <v>57</v>
      </c>
      <c r="B1" s="33"/>
      <c r="C1" s="33"/>
      <c r="D1" s="33"/>
      <c r="E1" s="33"/>
      <c r="F1" s="33"/>
      <c r="G1" s="33"/>
      <c r="H1" s="33"/>
      <c r="I1" s="33"/>
    </row>
    <row r="2" spans="1:12" ht="53.25" customHeight="1">
      <c r="A2" s="1" t="s">
        <v>16</v>
      </c>
      <c r="B2" s="2" t="s">
        <v>0</v>
      </c>
      <c r="C2" s="3" t="s">
        <v>50</v>
      </c>
      <c r="D2" s="3" t="s">
        <v>51</v>
      </c>
      <c r="E2" s="4" t="s">
        <v>36</v>
      </c>
      <c r="F2" s="4" t="s">
        <v>52</v>
      </c>
      <c r="G2" s="4" t="s">
        <v>53</v>
      </c>
      <c r="H2" s="4" t="s">
        <v>47</v>
      </c>
      <c r="I2" s="4" t="s">
        <v>54</v>
      </c>
    </row>
    <row r="3" spans="1:12" ht="2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34</v>
      </c>
      <c r="I3" s="6" t="s">
        <v>35</v>
      </c>
    </row>
    <row r="4" spans="1:12" ht="30" customHeight="1">
      <c r="A4" s="31" t="s">
        <v>33</v>
      </c>
      <c r="B4" s="32"/>
      <c r="C4" s="9">
        <f>C5+C27</f>
        <v>155307610.90000001</v>
      </c>
      <c r="D4" s="9">
        <f>D5+D27</f>
        <v>104241593.26000002</v>
      </c>
      <c r="E4" s="9">
        <f>E5+E27</f>
        <v>60223597.989999995</v>
      </c>
      <c r="F4" s="9">
        <f>E4-C4</f>
        <v>-95084012.910000011</v>
      </c>
      <c r="G4" s="9">
        <f>E4-D4</f>
        <v>-44017995.270000026</v>
      </c>
      <c r="H4" s="9">
        <f>H5+H27</f>
        <v>55958480</v>
      </c>
      <c r="I4" s="9">
        <f>I5+I27</f>
        <v>57930013</v>
      </c>
    </row>
    <row r="5" spans="1:12" ht="16.5" customHeight="1">
      <c r="A5" s="7" t="s">
        <v>17</v>
      </c>
      <c r="B5" s="8" t="s">
        <v>18</v>
      </c>
      <c r="C5" s="9">
        <f>C6+C8+C10+C19+C21+C22+C23+C24+C25+C26+C14+C20</f>
        <v>47863033.540000007</v>
      </c>
      <c r="D5" s="9">
        <f t="shared" ref="D5:I5" si="0">D6+D8+D10+D19+D21+D22+D23+D24+D25+D26+D14+D20</f>
        <v>32501556.440000005</v>
      </c>
      <c r="E5" s="9">
        <f t="shared" si="0"/>
        <v>35952600</v>
      </c>
      <c r="F5" s="9">
        <f t="shared" ref="F5:F6" si="1">E5-C5</f>
        <v>-11910433.540000007</v>
      </c>
      <c r="G5" s="9">
        <f>E5-D5</f>
        <v>3451043.5599999949</v>
      </c>
      <c r="H5" s="9">
        <f t="shared" si="0"/>
        <v>37947000</v>
      </c>
      <c r="I5" s="9">
        <f t="shared" si="0"/>
        <v>39848300</v>
      </c>
    </row>
    <row r="6" spans="1:12">
      <c r="A6" s="11" t="s">
        <v>19</v>
      </c>
      <c r="B6" s="12" t="s">
        <v>8</v>
      </c>
      <c r="C6" s="17">
        <f>C7</f>
        <v>17471296.190000001</v>
      </c>
      <c r="D6" s="17">
        <f t="shared" ref="D6:I6" si="2">D7</f>
        <v>16689354.6</v>
      </c>
      <c r="E6" s="17">
        <f t="shared" si="2"/>
        <v>17377000</v>
      </c>
      <c r="F6" s="28">
        <f t="shared" si="1"/>
        <v>-94296.190000001341</v>
      </c>
      <c r="G6" s="30">
        <f>E6-D6</f>
        <v>687645.40000000037</v>
      </c>
      <c r="H6" s="17">
        <f t="shared" si="2"/>
        <v>18784000</v>
      </c>
      <c r="I6" s="17">
        <f t="shared" si="2"/>
        <v>20287000</v>
      </c>
    </row>
    <row r="7" spans="1:12">
      <c r="A7" s="6" t="s">
        <v>20</v>
      </c>
      <c r="B7" s="16" t="s">
        <v>21</v>
      </c>
      <c r="C7" s="13">
        <v>17471296.190000001</v>
      </c>
      <c r="D7" s="14">
        <v>16689354.6</v>
      </c>
      <c r="E7" s="14">
        <v>17377000</v>
      </c>
      <c r="F7" s="14">
        <f t="shared" ref="F7:F34" si="3">E7-C7</f>
        <v>-94296.190000001341</v>
      </c>
      <c r="G7" s="14">
        <f t="shared" ref="G7:G34" si="4">E7-D7</f>
        <v>687645.40000000037</v>
      </c>
      <c r="H7" s="14">
        <v>18784000</v>
      </c>
      <c r="I7" s="15">
        <v>20287000</v>
      </c>
    </row>
    <row r="8" spans="1:12" ht="28.5">
      <c r="A8" s="11" t="s">
        <v>22</v>
      </c>
      <c r="B8" s="12" t="s">
        <v>9</v>
      </c>
      <c r="C8" s="17">
        <f>C9</f>
        <v>4148386.19</v>
      </c>
      <c r="D8" s="17">
        <f>D9</f>
        <v>4030700</v>
      </c>
      <c r="E8" s="17">
        <f t="shared" ref="E8:I8" si="5">E9</f>
        <v>3976600</v>
      </c>
      <c r="F8" s="29">
        <f t="shared" si="3"/>
        <v>-171786.18999999994</v>
      </c>
      <c r="G8" s="14">
        <f t="shared" si="4"/>
        <v>-54100</v>
      </c>
      <c r="H8" s="17">
        <f t="shared" si="5"/>
        <v>4059000</v>
      </c>
      <c r="I8" s="17">
        <f t="shared" si="5"/>
        <v>4082300</v>
      </c>
    </row>
    <row r="9" spans="1:12" ht="28.5">
      <c r="A9" s="6" t="s">
        <v>23</v>
      </c>
      <c r="B9" s="16" t="s">
        <v>24</v>
      </c>
      <c r="C9" s="13">
        <v>4148386.19</v>
      </c>
      <c r="D9" s="27">
        <v>4030700</v>
      </c>
      <c r="E9" s="14">
        <v>3976600</v>
      </c>
      <c r="F9" s="14">
        <f t="shared" si="3"/>
        <v>-171786.18999999994</v>
      </c>
      <c r="G9" s="14">
        <f t="shared" si="4"/>
        <v>-54100</v>
      </c>
      <c r="H9" s="14">
        <v>4059000</v>
      </c>
      <c r="I9" s="15">
        <v>4082300</v>
      </c>
    </row>
    <row r="10" spans="1:12">
      <c r="A10" s="11" t="s">
        <v>25</v>
      </c>
      <c r="B10" s="12" t="s">
        <v>10</v>
      </c>
      <c r="C10" s="17">
        <f>C11+C13+C12</f>
        <v>11589877.689999999</v>
      </c>
      <c r="D10" s="18">
        <f>D11+D13+D12</f>
        <v>-100000</v>
      </c>
      <c r="E10" s="18">
        <f t="shared" ref="E10:I10" si="6">E11+E13+E12</f>
        <v>1481000</v>
      </c>
      <c r="F10" s="29">
        <f t="shared" si="3"/>
        <v>-10108877.689999999</v>
      </c>
      <c r="G10" s="29">
        <f t="shared" si="4"/>
        <v>1581000</v>
      </c>
      <c r="H10" s="18">
        <f t="shared" si="6"/>
        <v>1573000</v>
      </c>
      <c r="I10" s="18">
        <f t="shared" si="6"/>
        <v>1683000</v>
      </c>
    </row>
    <row r="11" spans="1:12">
      <c r="A11" s="6" t="s">
        <v>62</v>
      </c>
      <c r="B11" s="16" t="s">
        <v>64</v>
      </c>
      <c r="C11" s="13">
        <v>0</v>
      </c>
      <c r="D11" s="14">
        <v>0</v>
      </c>
      <c r="E11" s="14">
        <v>0</v>
      </c>
      <c r="F11" s="14">
        <f t="shared" si="3"/>
        <v>0</v>
      </c>
      <c r="G11" s="14">
        <f t="shared" si="4"/>
        <v>0</v>
      </c>
      <c r="H11" s="14">
        <v>0</v>
      </c>
      <c r="I11" s="15">
        <v>0</v>
      </c>
      <c r="L11" s="26"/>
    </row>
    <row r="12" spans="1:12">
      <c r="A12" s="6" t="s">
        <v>48</v>
      </c>
      <c r="B12" s="16" t="s">
        <v>49</v>
      </c>
      <c r="C12" s="13">
        <v>11589877.689999999</v>
      </c>
      <c r="D12" s="14">
        <v>-100000</v>
      </c>
      <c r="E12" s="14">
        <v>1481000</v>
      </c>
      <c r="F12" s="14">
        <f t="shared" si="3"/>
        <v>-10108877.689999999</v>
      </c>
      <c r="G12" s="14">
        <f t="shared" si="4"/>
        <v>1581000</v>
      </c>
      <c r="H12" s="14">
        <v>1573000</v>
      </c>
      <c r="I12" s="15">
        <v>1683000</v>
      </c>
    </row>
    <row r="13" spans="1:12">
      <c r="A13" s="6" t="s">
        <v>63</v>
      </c>
      <c r="B13" s="16" t="s">
        <v>65</v>
      </c>
      <c r="C13" s="13">
        <v>0</v>
      </c>
      <c r="D13" s="14">
        <v>0</v>
      </c>
      <c r="E13" s="14">
        <v>0</v>
      </c>
      <c r="F13" s="14">
        <f t="shared" si="3"/>
        <v>0</v>
      </c>
      <c r="G13" s="14">
        <f t="shared" si="4"/>
        <v>0</v>
      </c>
      <c r="H13" s="14">
        <v>0</v>
      </c>
      <c r="I13" s="15">
        <v>0</v>
      </c>
    </row>
    <row r="14" spans="1:12">
      <c r="A14" s="11" t="s">
        <v>68</v>
      </c>
      <c r="B14" s="12" t="s">
        <v>69</v>
      </c>
      <c r="C14" s="17">
        <f>C15+C16</f>
        <v>11014827.75</v>
      </c>
      <c r="D14" s="17">
        <f t="shared" ref="D14:I14" si="7">D15+D16</f>
        <v>9615575</v>
      </c>
      <c r="E14" s="17">
        <f t="shared" si="7"/>
        <v>11415000</v>
      </c>
      <c r="F14" s="29">
        <f t="shared" si="3"/>
        <v>400172.25</v>
      </c>
      <c r="G14" s="29">
        <f t="shared" si="4"/>
        <v>1799425</v>
      </c>
      <c r="H14" s="17">
        <f t="shared" si="7"/>
        <v>11828000</v>
      </c>
      <c r="I14" s="17">
        <f t="shared" si="7"/>
        <v>12093000</v>
      </c>
    </row>
    <row r="15" spans="1:12">
      <c r="A15" s="11" t="s">
        <v>70</v>
      </c>
      <c r="B15" s="12" t="s">
        <v>71</v>
      </c>
      <c r="C15" s="17">
        <v>5691698.5800000001</v>
      </c>
      <c r="D15" s="18">
        <v>5910400</v>
      </c>
      <c r="E15" s="18">
        <v>7076000</v>
      </c>
      <c r="F15" s="14">
        <f t="shared" si="3"/>
        <v>1384301.42</v>
      </c>
      <c r="G15" s="14">
        <f t="shared" si="4"/>
        <v>1165600</v>
      </c>
      <c r="H15" s="18">
        <v>7359000</v>
      </c>
      <c r="I15" s="18">
        <v>7580000</v>
      </c>
    </row>
    <row r="16" spans="1:12">
      <c r="A16" s="11" t="s">
        <v>72</v>
      </c>
      <c r="B16" s="12" t="s">
        <v>73</v>
      </c>
      <c r="C16" s="17">
        <f>C17+C18</f>
        <v>5323129.17</v>
      </c>
      <c r="D16" s="17">
        <f>D17+D18</f>
        <v>3705175</v>
      </c>
      <c r="E16" s="17">
        <f t="shared" ref="D16:I16" si="8">E17+E18</f>
        <v>4339000</v>
      </c>
      <c r="F16" s="14">
        <f t="shared" si="3"/>
        <v>-984129.16999999993</v>
      </c>
      <c r="G16" s="14">
        <f t="shared" si="4"/>
        <v>633825</v>
      </c>
      <c r="H16" s="17">
        <f t="shared" si="8"/>
        <v>4469000</v>
      </c>
      <c r="I16" s="17">
        <f t="shared" si="8"/>
        <v>4513000</v>
      </c>
    </row>
    <row r="17" spans="1:9">
      <c r="A17" s="11" t="s">
        <v>74</v>
      </c>
      <c r="B17" s="12" t="s">
        <v>75</v>
      </c>
      <c r="C17" s="17">
        <v>2283673.64</v>
      </c>
      <c r="D17" s="18">
        <v>745175</v>
      </c>
      <c r="E17" s="18">
        <v>1439000</v>
      </c>
      <c r="F17" s="14">
        <f t="shared" si="3"/>
        <v>-844673.64000000013</v>
      </c>
      <c r="G17" s="14">
        <f t="shared" si="4"/>
        <v>693825</v>
      </c>
      <c r="H17" s="18">
        <v>1540000</v>
      </c>
      <c r="I17" s="18">
        <v>1555000</v>
      </c>
    </row>
    <row r="18" spans="1:9">
      <c r="A18" s="11" t="s">
        <v>76</v>
      </c>
      <c r="B18" s="12" t="s">
        <v>77</v>
      </c>
      <c r="C18" s="17">
        <v>3039455.53</v>
      </c>
      <c r="D18" s="18">
        <v>2960000</v>
      </c>
      <c r="E18" s="18">
        <v>2900000</v>
      </c>
      <c r="F18" s="14">
        <f t="shared" si="3"/>
        <v>-139455.5299999998</v>
      </c>
      <c r="G18" s="14">
        <f t="shared" si="4"/>
        <v>-60000</v>
      </c>
      <c r="H18" s="18">
        <v>2929000</v>
      </c>
      <c r="I18" s="18">
        <v>2958000</v>
      </c>
    </row>
    <row r="19" spans="1:9">
      <c r="A19" s="11" t="s">
        <v>26</v>
      </c>
      <c r="B19" s="12" t="s">
        <v>11</v>
      </c>
      <c r="C19" s="17">
        <v>0</v>
      </c>
      <c r="D19" s="18">
        <v>0</v>
      </c>
      <c r="E19" s="18">
        <v>0</v>
      </c>
      <c r="F19" s="14">
        <f t="shared" si="3"/>
        <v>0</v>
      </c>
      <c r="G19" s="14">
        <f t="shared" si="4"/>
        <v>0</v>
      </c>
      <c r="H19" s="18">
        <v>0</v>
      </c>
      <c r="I19" s="19">
        <v>0</v>
      </c>
    </row>
    <row r="20" spans="1:9" ht="28.5">
      <c r="A20" s="11" t="s">
        <v>78</v>
      </c>
      <c r="B20" s="12" t="s">
        <v>79</v>
      </c>
      <c r="C20" s="17">
        <v>-4586.12</v>
      </c>
      <c r="D20" s="18">
        <v>4078.07</v>
      </c>
      <c r="E20" s="18">
        <v>0</v>
      </c>
      <c r="F20" s="14">
        <f t="shared" si="3"/>
        <v>4586.12</v>
      </c>
      <c r="G20" s="14">
        <f t="shared" si="4"/>
        <v>-4078.07</v>
      </c>
      <c r="H20" s="18">
        <v>0</v>
      </c>
      <c r="I20" s="19">
        <v>0</v>
      </c>
    </row>
    <row r="21" spans="1:9" ht="28.5">
      <c r="A21" s="11" t="s">
        <v>27</v>
      </c>
      <c r="B21" s="12" t="s">
        <v>12</v>
      </c>
      <c r="C21" s="17">
        <v>1246691.75</v>
      </c>
      <c r="D21" s="18">
        <v>1332667.8</v>
      </c>
      <c r="E21" s="18">
        <v>1403000</v>
      </c>
      <c r="F21" s="29">
        <f t="shared" si="3"/>
        <v>156308.25</v>
      </c>
      <c r="G21" s="29">
        <f t="shared" si="4"/>
        <v>70332.199999999953</v>
      </c>
      <c r="H21" s="18">
        <v>1403000</v>
      </c>
      <c r="I21" s="18">
        <v>1403000</v>
      </c>
    </row>
    <row r="22" spans="1:9">
      <c r="A22" s="11" t="s">
        <v>28</v>
      </c>
      <c r="B22" s="12" t="s">
        <v>13</v>
      </c>
      <c r="C22" s="17">
        <v>0</v>
      </c>
      <c r="D22" s="18">
        <v>0</v>
      </c>
      <c r="E22" s="18">
        <v>0</v>
      </c>
      <c r="F22" s="14">
        <f t="shared" si="3"/>
        <v>0</v>
      </c>
      <c r="G22" s="14">
        <f t="shared" si="4"/>
        <v>0</v>
      </c>
      <c r="H22" s="18">
        <v>0</v>
      </c>
      <c r="I22" s="19">
        <v>0</v>
      </c>
    </row>
    <row r="23" spans="1:9" ht="28.5">
      <c r="A23" s="11" t="s">
        <v>29</v>
      </c>
      <c r="B23" s="12" t="s">
        <v>14</v>
      </c>
      <c r="C23" s="17">
        <v>7696.27</v>
      </c>
      <c r="D23" s="18">
        <v>0</v>
      </c>
      <c r="E23" s="18">
        <v>0</v>
      </c>
      <c r="F23" s="14">
        <f t="shared" si="3"/>
        <v>-7696.27</v>
      </c>
      <c r="G23" s="14">
        <f t="shared" si="4"/>
        <v>0</v>
      </c>
      <c r="H23" s="18">
        <v>0</v>
      </c>
      <c r="I23" s="19">
        <v>0</v>
      </c>
    </row>
    <row r="24" spans="1:9">
      <c r="A24" s="11" t="s">
        <v>30</v>
      </c>
      <c r="B24" s="12" t="s">
        <v>31</v>
      </c>
      <c r="C24" s="17">
        <v>2044589.12</v>
      </c>
      <c r="D24" s="18">
        <v>924391.76</v>
      </c>
      <c r="E24" s="18">
        <v>300000</v>
      </c>
      <c r="F24" s="14">
        <f t="shared" si="3"/>
        <v>-1744589.12</v>
      </c>
      <c r="G24" s="14">
        <f t="shared" si="4"/>
        <v>-624391.76</v>
      </c>
      <c r="H24" s="18">
        <v>300000</v>
      </c>
      <c r="I24" s="19">
        <v>300000</v>
      </c>
    </row>
    <row r="25" spans="1:9">
      <c r="A25" s="11" t="s">
        <v>32</v>
      </c>
      <c r="B25" s="12" t="s">
        <v>15</v>
      </c>
      <c r="C25" s="17">
        <v>153694.70000000001</v>
      </c>
      <c r="D25" s="18">
        <v>4789.21</v>
      </c>
      <c r="E25" s="18">
        <v>0</v>
      </c>
      <c r="F25" s="14">
        <f t="shared" si="3"/>
        <v>-153694.70000000001</v>
      </c>
      <c r="G25" s="14">
        <f t="shared" si="4"/>
        <v>-4789.21</v>
      </c>
      <c r="H25" s="18">
        <v>0</v>
      </c>
      <c r="I25" s="19">
        <v>0</v>
      </c>
    </row>
    <row r="26" spans="1:9">
      <c r="A26" s="11" t="s">
        <v>66</v>
      </c>
      <c r="B26" s="12" t="s">
        <v>67</v>
      </c>
      <c r="C26" s="17">
        <v>190560</v>
      </c>
      <c r="D26" s="18">
        <v>0</v>
      </c>
      <c r="E26" s="18">
        <v>0</v>
      </c>
      <c r="F26" s="14">
        <f t="shared" si="3"/>
        <v>-190560</v>
      </c>
      <c r="G26" s="14">
        <f t="shared" si="4"/>
        <v>0</v>
      </c>
      <c r="H26" s="18">
        <v>0</v>
      </c>
      <c r="I26" s="19">
        <v>0</v>
      </c>
    </row>
    <row r="27" spans="1:9" s="10" customFormat="1" ht="28.5" customHeight="1">
      <c r="A27" s="7" t="s">
        <v>44</v>
      </c>
      <c r="B27" s="8" t="s">
        <v>37</v>
      </c>
      <c r="C27" s="9">
        <f>SUM(C29:C34)</f>
        <v>107444577.36</v>
      </c>
      <c r="D27" s="9">
        <f>SUM(D29:D34)</f>
        <v>71740036.820000008</v>
      </c>
      <c r="E27" s="9">
        <f>SUM(E29:E34)</f>
        <v>24270997.989999998</v>
      </c>
      <c r="F27" s="9">
        <f t="shared" si="3"/>
        <v>-83173579.370000005</v>
      </c>
      <c r="G27" s="9">
        <f t="shared" si="4"/>
        <v>-47469038.830000013</v>
      </c>
      <c r="H27" s="9">
        <f>SUM(H29:H34)</f>
        <v>18011480</v>
      </c>
      <c r="I27" s="9">
        <f>SUM(I29:I34)</f>
        <v>18081713</v>
      </c>
    </row>
    <row r="28" spans="1:9" s="10" customFormat="1" ht="28.5">
      <c r="A28" s="24" t="s">
        <v>45</v>
      </c>
      <c r="B28" s="20" t="s">
        <v>38</v>
      </c>
      <c r="C28" s="13">
        <v>107444577.36</v>
      </c>
      <c r="D28" s="13">
        <f>D29+D30+D31+D32</f>
        <v>72614428.120000005</v>
      </c>
      <c r="E28" s="13">
        <f>E29+E30+E31+E32</f>
        <v>24270997.989999998</v>
      </c>
      <c r="F28" s="14">
        <f t="shared" si="3"/>
        <v>-83173579.370000005</v>
      </c>
      <c r="G28" s="23">
        <f t="shared" si="4"/>
        <v>-48343430.13000001</v>
      </c>
      <c r="H28" s="13">
        <f>H29+H30+H31+H32</f>
        <v>18011480</v>
      </c>
      <c r="I28" s="13">
        <f>I29+I30+I31+I32</f>
        <v>18081713</v>
      </c>
    </row>
    <row r="29" spans="1:9" s="22" customFormat="1" ht="28.5">
      <c r="A29" s="24" t="s">
        <v>58</v>
      </c>
      <c r="B29" s="21" t="s">
        <v>39</v>
      </c>
      <c r="C29" s="13">
        <v>8233740</v>
      </c>
      <c r="D29" s="23">
        <v>0</v>
      </c>
      <c r="E29" s="23">
        <v>0</v>
      </c>
      <c r="F29" s="14">
        <f t="shared" si="3"/>
        <v>-8233740</v>
      </c>
      <c r="G29" s="23">
        <f t="shared" si="4"/>
        <v>0</v>
      </c>
      <c r="H29" s="23">
        <v>0</v>
      </c>
      <c r="I29" s="23">
        <v>0</v>
      </c>
    </row>
    <row r="30" spans="1:9" s="22" customFormat="1" ht="28.5">
      <c r="A30" s="24" t="s">
        <v>59</v>
      </c>
      <c r="B30" s="21" t="s">
        <v>40</v>
      </c>
      <c r="C30" s="13">
        <v>98692118.920000002</v>
      </c>
      <c r="D30" s="23">
        <v>72039494.120000005</v>
      </c>
      <c r="E30" s="14">
        <v>23580832.989999998</v>
      </c>
      <c r="F30" s="14">
        <f t="shared" si="3"/>
        <v>-75111285.930000007</v>
      </c>
      <c r="G30" s="14">
        <f t="shared" si="4"/>
        <v>-48458661.13000001</v>
      </c>
      <c r="H30" s="14">
        <v>17252258</v>
      </c>
      <c r="I30" s="15">
        <v>17252258</v>
      </c>
    </row>
    <row r="31" spans="1:9" s="22" customFormat="1" ht="28.5">
      <c r="A31" s="24" t="s">
        <v>60</v>
      </c>
      <c r="B31" s="21" t="s">
        <v>41</v>
      </c>
      <c r="C31" s="13">
        <v>503077</v>
      </c>
      <c r="D31" s="23">
        <v>574934</v>
      </c>
      <c r="E31" s="14">
        <v>690165</v>
      </c>
      <c r="F31" s="14">
        <f t="shared" si="3"/>
        <v>187088</v>
      </c>
      <c r="G31" s="14">
        <f t="shared" si="4"/>
        <v>115231</v>
      </c>
      <c r="H31" s="14">
        <v>759222</v>
      </c>
      <c r="I31" s="15">
        <v>829455</v>
      </c>
    </row>
    <row r="32" spans="1:9" s="22" customFormat="1">
      <c r="A32" s="24" t="s">
        <v>61</v>
      </c>
      <c r="B32" s="21" t="s">
        <v>42</v>
      </c>
      <c r="C32" s="13">
        <v>0</v>
      </c>
      <c r="D32" s="23">
        <v>0</v>
      </c>
      <c r="E32" s="14">
        <v>0</v>
      </c>
      <c r="F32" s="14">
        <f t="shared" si="3"/>
        <v>0</v>
      </c>
      <c r="G32" s="14">
        <f t="shared" si="4"/>
        <v>0</v>
      </c>
      <c r="H32" s="14">
        <v>0</v>
      </c>
      <c r="I32" s="14">
        <v>0</v>
      </c>
    </row>
    <row r="33" spans="1:9" s="22" customFormat="1" ht="22.5" customHeight="1">
      <c r="A33" s="24" t="s">
        <v>55</v>
      </c>
      <c r="B33" s="21" t="s">
        <v>56</v>
      </c>
      <c r="C33" s="13">
        <v>15641.44</v>
      </c>
      <c r="D33" s="23">
        <v>36383.65</v>
      </c>
      <c r="E33" s="14">
        <v>0</v>
      </c>
      <c r="F33" s="14">
        <f t="shared" si="3"/>
        <v>-15641.44</v>
      </c>
      <c r="G33" s="14">
        <f t="shared" si="4"/>
        <v>-36383.65</v>
      </c>
      <c r="H33" s="14">
        <v>0</v>
      </c>
      <c r="I33" s="15">
        <v>0</v>
      </c>
    </row>
    <row r="34" spans="1:9" s="22" customFormat="1" ht="38.25" customHeight="1">
      <c r="A34" s="24" t="s">
        <v>46</v>
      </c>
      <c r="B34" s="21" t="s">
        <v>43</v>
      </c>
      <c r="C34" s="13"/>
      <c r="D34" s="23">
        <v>-910774.95</v>
      </c>
      <c r="E34" s="14">
        <v>0</v>
      </c>
      <c r="F34" s="14">
        <f t="shared" si="3"/>
        <v>0</v>
      </c>
      <c r="G34" s="14">
        <f t="shared" si="4"/>
        <v>910774.95</v>
      </c>
      <c r="H34" s="14">
        <v>0</v>
      </c>
      <c r="I34" s="14">
        <v>0</v>
      </c>
    </row>
  </sheetData>
  <autoFilter ref="A3:I2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админ</cp:lastModifiedBy>
  <cp:lastPrinted>2023-11-13T11:30:42Z</cp:lastPrinted>
  <dcterms:created xsi:type="dcterms:W3CDTF">2016-10-27T13:58:29Z</dcterms:created>
  <dcterms:modified xsi:type="dcterms:W3CDTF">2024-03-28T09:23:03Z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