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Лист1!$A$2:$N$138</definedName>
  </definedNames>
  <calcPr calcId="125725"/>
</workbook>
</file>

<file path=xl/calcChain.xml><?xml version="1.0" encoding="utf-8"?>
<calcChain xmlns="http://schemas.openxmlformats.org/spreadsheetml/2006/main">
  <c r="K102" i="1"/>
  <c r="K104"/>
  <c r="L49"/>
  <c r="L48" s="1"/>
  <c r="L47" s="1"/>
  <c r="M49"/>
  <c r="M48" s="1"/>
  <c r="M47" s="1"/>
  <c r="K49"/>
  <c r="K48" s="1"/>
  <c r="K47" s="1"/>
  <c r="L92"/>
  <c r="L91" s="1"/>
  <c r="L90" s="1"/>
  <c r="M92"/>
  <c r="M91" s="1"/>
  <c r="M90" s="1"/>
  <c r="K92"/>
  <c r="K91" s="1"/>
  <c r="K90" s="1"/>
  <c r="L73"/>
  <c r="M73"/>
  <c r="K73"/>
  <c r="M70"/>
  <c r="L70"/>
  <c r="K70"/>
  <c r="M69"/>
  <c r="M68" s="1"/>
  <c r="L69"/>
  <c r="L68" s="1"/>
  <c r="K69"/>
  <c r="K68" s="1"/>
  <c r="K37"/>
  <c r="K28"/>
  <c r="M99"/>
  <c r="L99"/>
  <c r="K99"/>
  <c r="M88"/>
  <c r="L88"/>
  <c r="K88"/>
  <c r="M96" l="1"/>
  <c r="M95" s="1"/>
  <c r="M94" s="1"/>
  <c r="L96"/>
  <c r="L95" s="1"/>
  <c r="L94" s="1"/>
  <c r="K96"/>
  <c r="K95" s="1"/>
  <c r="K94" s="1"/>
  <c r="M61" l="1"/>
  <c r="M60" s="1"/>
  <c r="L61"/>
  <c r="L60" s="1"/>
  <c r="K61"/>
  <c r="K60" s="1"/>
  <c r="K36"/>
  <c r="M113"/>
  <c r="L113"/>
  <c r="K113"/>
  <c r="M115"/>
  <c r="L115"/>
  <c r="K115"/>
  <c r="K136"/>
  <c r="K135" s="1"/>
  <c r="M121"/>
  <c r="L121"/>
  <c r="K121"/>
  <c r="M109"/>
  <c r="L109"/>
  <c r="K109"/>
  <c r="L117"/>
  <c r="M107"/>
  <c r="L107"/>
  <c r="M21"/>
  <c r="L21"/>
  <c r="M117"/>
  <c r="K117"/>
  <c r="M123"/>
  <c r="M81"/>
  <c r="M80" s="1"/>
  <c r="M79" s="1"/>
  <c r="L81"/>
  <c r="L80" s="1"/>
  <c r="L79" s="1"/>
  <c r="K81"/>
  <c r="K80" s="1"/>
  <c r="K79" s="1"/>
  <c r="M66"/>
  <c r="L66"/>
  <c r="K66"/>
  <c r="M64"/>
  <c r="M63" s="1"/>
  <c r="L64"/>
  <c r="L63" s="1"/>
  <c r="K64"/>
  <c r="M34"/>
  <c r="L34"/>
  <c r="K34"/>
  <c r="M32"/>
  <c r="L32"/>
  <c r="K32"/>
  <c r="M30"/>
  <c r="L30"/>
  <c r="K30"/>
  <c r="M28"/>
  <c r="L28"/>
  <c r="K132"/>
  <c r="K63" l="1"/>
  <c r="K103"/>
  <c r="M27"/>
  <c r="M26" s="1"/>
  <c r="K85"/>
  <c r="K84" s="1"/>
  <c r="K83" s="1"/>
  <c r="K21"/>
  <c r="K111" l="1"/>
  <c r="L111" l="1"/>
  <c r="K45"/>
  <c r="K107"/>
  <c r="K123"/>
  <c r="M53"/>
  <c r="L119"/>
  <c r="M119"/>
  <c r="L123"/>
  <c r="M111"/>
  <c r="L106" l="1"/>
  <c r="M106"/>
  <c r="K27"/>
  <c r="K26" s="1"/>
  <c r="K58"/>
  <c r="K57" s="1"/>
  <c r="L58"/>
  <c r="L57" s="1"/>
  <c r="M58"/>
  <c r="K55"/>
  <c r="L20"/>
  <c r="M126"/>
  <c r="M125" s="1"/>
  <c r="L126"/>
  <c r="L125" s="1"/>
  <c r="K126"/>
  <c r="K125" s="1"/>
  <c r="K119"/>
  <c r="K106" s="1"/>
  <c r="L53"/>
  <c r="K53"/>
  <c r="L129"/>
  <c r="L128" s="1"/>
  <c r="M129"/>
  <c r="M128" s="1"/>
  <c r="K129"/>
  <c r="K128" s="1"/>
  <c r="L76"/>
  <c r="L75" s="1"/>
  <c r="L72" s="1"/>
  <c r="M76"/>
  <c r="M75" s="1"/>
  <c r="M72" s="1"/>
  <c r="K76"/>
  <c r="M57"/>
  <c r="L55"/>
  <c r="M55"/>
  <c r="L43"/>
  <c r="M43"/>
  <c r="K43"/>
  <c r="L45"/>
  <c r="M45"/>
  <c r="L40"/>
  <c r="M40"/>
  <c r="K40"/>
  <c r="L37"/>
  <c r="L36" s="1"/>
  <c r="M37"/>
  <c r="M36" s="1"/>
  <c r="L27"/>
  <c r="L26" s="1"/>
  <c r="M20"/>
  <c r="K20"/>
  <c r="K101" l="1"/>
  <c r="K52"/>
  <c r="K51" s="1"/>
  <c r="M52"/>
  <c r="M51" s="1"/>
  <c r="L52"/>
  <c r="L51" s="1"/>
  <c r="M102"/>
  <c r="M101" s="1"/>
  <c r="L102"/>
  <c r="L101" s="1"/>
  <c r="K75"/>
  <c r="K72" s="1"/>
  <c r="L42"/>
  <c r="L39" s="1"/>
  <c r="M42"/>
  <c r="M39" s="1"/>
  <c r="K42"/>
  <c r="K39" s="1"/>
  <c r="K19" l="1"/>
  <c r="K138" s="1"/>
  <c r="M19"/>
  <c r="M138" s="1"/>
  <c r="L19"/>
  <c r="L138" s="1"/>
</calcChain>
</file>

<file path=xl/comments1.xml><?xml version="1.0" encoding="utf-8"?>
<comments xmlns="http://schemas.openxmlformats.org/spreadsheetml/2006/main">
  <authors>
    <author>Автор</author>
  </authors>
  <commentList>
    <comment ref="B7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<sst xmlns="http://schemas.openxmlformats.org/spreadsheetml/2006/main" count="255" uniqueCount="242">
  <si>
    <t xml:space="preserve">Приложение № 1  </t>
  </si>
  <si>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</si>
  <si>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</si>
  <si>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</si>
  <si>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</si>
  <si>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</si>
  <si>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</si>
  <si>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</si>
  <si>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</si>
  <si>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</si>
  <si>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</si>
  <si>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</si>
  <si>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</si>
  <si>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</si>
  <si>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</si>
  <si>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</si>
  <si>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</si>
  <si>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</si>
  <si>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</si>
  <si>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</si>
  <si>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</si>
  <si>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</si>
  <si>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</si>
  <si>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</si>
  <si>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</si>
  <si>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</si>
  <si>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</si>
  <si>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</si>
  <si>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</si>
  <si>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</si>
  <si>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</si>
  <si>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</si>
  <si>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</si>
  <si>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</si>
  <si>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</si>
  <si>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</si>
  <si>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</si>
  <si>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</si>
  <si>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</si>
  <si>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</si>
  <si>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</si>
  <si>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</si>
  <si>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</si>
  <si>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</si>
  <si>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</si>
  <si>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</si>
  <si>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</si>
  <si>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</si>
  <si>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</si>
  <si>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</si>
  <si>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</si>
  <si>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</si>
  <si>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</si>
  <si>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</si>
  <si>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</si>
  <si>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</si>
  <si>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</si>
  <si>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</si>
  <si>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</si>
  <si>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</si>
  <si>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</si>
  <si>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</si>
  <si>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</si>
  <si>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</si>
  <si>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</si>
  <si>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</si>
  <si>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</si>
  <si>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</si>
  <si>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</si>
  <si>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</si>
  <si>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</si>
  <si>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</si>
  <si>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</si>
  <si>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</si>
  <si>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</si>
  <si>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</si>
  <si>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</si>
  <si>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</si>
  <si>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</si>
  <si>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</si>
  <si>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</si>
  <si>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</si>
  <si>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</si>
  <si>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</si>
  <si>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</si>
  <si>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</si>
  <si>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</si>
  <si>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</si>
  <si>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</si>
  <si>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</si>
  <si>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</si>
  <si>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</si>
  <si>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</si>
  <si>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</si>
  <si>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</si>
  <si>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</si>
  <si>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</si>
  <si>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</si>
  <si>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</si>
  <si>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</si>
  <si>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</si>
  <si>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Сумма
2022 г.
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</si>
  <si>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</si>
  <si>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</si>
  <si>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</si>
  <si>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</si>
  <si>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</si>
  <si>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</si>
  <si>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</si>
  <si>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 xml:space="preserve">Сумма
2023 г.
</t>
  </si>
  <si>
    <t>106 01030 13 0000 110</t>
  </si>
  <si>
    <t xml:space="preserve">Прогнозируемые доходы  бюджета 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</si>
  <si>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</si>
  <si>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</si>
  <si>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</si>
  <si>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</si>
  <si>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</si>
  <si>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</si>
  <si>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</si>
  <si>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</si>
  <si>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</si>
  <si>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 xml:space="preserve">Налог на доходы физических лиц в части суммы налога 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 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</si>
  <si>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</si>
  <si>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</si>
  <si>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</si>
  <si>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</si>
  <si>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</si>
  <si>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</si>
  <si>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</si>
  <si>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</si>
  <si>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</si>
  <si>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</si>
  <si>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</si>
  <si>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</si>
  <si>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</si>
  <si>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</si>
  <si>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</si>
  <si>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</si>
  <si>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</si>
  <si>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</si>
  <si>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</si>
  <si>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</si>
  <si>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</si>
  <si>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</si>
  <si>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</si>
  <si>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</si>
  <si>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</si>
  <si>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</si>
  <si>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</si>
  <si>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</si>
  <si>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</si>
  <si>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</si>
  <si>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</si>
  <si>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</si>
  <si>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</si>
  <si>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</si>
  <si>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</si>
  <si>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</si>
  <si>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</si>
  <si>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</si>
  <si>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</si>
  <si>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</si>
  <si>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>на 2022 год и плановый период 2023 и 2024 годов»</t>
  </si>
  <si>
    <t xml:space="preserve">Сумма
2024 г.
</t>
  </si>
  <si>
    <r>
      <t xml:space="preserve">                                     Локотского городского поселения</t>
    </r>
    <r>
      <rPr>
        <sz val="12"/>
        <color rgb="FF000000"/>
        <rFont val="Times New Roman"/>
        <family val="1"/>
        <charset val="204"/>
      </rPr>
      <t xml:space="preserve">  Брасовского муниципального района Брянской области на  2022 год и плановый период 2023 и 2024 годов</t>
    </r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</si>
  <si>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</si>
  <si>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</si>
  <si>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</si>
  <si>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</si>
  <si>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</si>
  <si>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</si>
  <si>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</si>
  <si>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</si>
  <si>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</si>
  <si>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</si>
  <si>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Прочие безвозмездные поступления в бюджеты городских поселений
</t>
  </si>
  <si>
    <t xml:space="preserve">2 07 05030 13 0000 150
</t>
  </si>
  <si>
    <t xml:space="preserve">2 07 05000 13 0000 150
</t>
  </si>
  <si>
    <t xml:space="preserve">ПРОЧИЕ БЕЗВОЗМЕЗДНЫЕ ПОСТУПЛЕНИЯ
</t>
  </si>
  <si>
    <t xml:space="preserve">2 07 00000 00 0000 000
</t>
  </si>
  <si>
    <t xml:space="preserve">2 02 20077 00 0000 150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</si>
  <si>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</si>
  <si>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</si>
  <si>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</si>
  <si>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>Совета народных депутатов от 23.12.2021г № 4-103</t>
  </si>
  <si>
    <t>О внесении изменений и дополнений в Решение Локотского поселкового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</si>
  <si>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</si>
  <si>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</si>
  <si>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2 02 20302 00 0000 150
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</si>
  <si>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</si>
  <si>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</si>
  <si>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2 02 20299 00 0000 150
</t>
  </si>
  <si>
    <t xml:space="preserve">2 02 20299 13 0000 150
</t>
  </si>
  <si>
    <t xml:space="preserve">2 02 20302 13 0000 150
</t>
  </si>
  <si>
    <t xml:space="preserve"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</si>
  <si>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1 11 05313 13 0000 120
</t>
  </si>
  <si>
    <t xml:space="preserve">1 11 05300 00 0000 120
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</si>
  <si>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</si>
  <si>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1 11 05310 00 0000 120
</t>
  </si>
  <si>
    <t xml:space="preserve">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</si>
  <si>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 xml:space="preserve">
1 17 15030 13 0000 150
</t>
  </si>
  <si>
    <t xml:space="preserve">Инициативные платежи, зачисляемые в бюджеты городских поселений
</t>
  </si>
  <si>
    <t>1 17 15030 13 0003 150</t>
  </si>
  <si>
    <t>1 17 15030 13 0004 150</t>
  </si>
  <si>
    <t>Инициативные платежи, зачисляемые в бюджеты городских поселений (поступление средств на реализацию проекта "Благоустройство общественной территории, расположенной по адресу:Брянская область, Брасовский район, рп Локоть, пр-т Ленина( у детского игрового комплекса "Шхуна"))</t>
  </si>
  <si>
    <t>Инициативные платежи, зачисляемые в бюджеты городских поселений (поступление средств на реализацию проекта "Устройство фонтана на территории места массового отдыха населения по пр-ту Ленина рп Локоть Брасовского района Брянской области)</t>
  </si>
  <si>
    <t xml:space="preserve">ПРОЧИЕ НЕНАЛОГОВЫЕ ДОХОДЫ
</t>
  </si>
  <si>
    <t xml:space="preserve">1 14 06300 00 0000 430
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</si>
  <si>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
</t>
  </si>
  <si>
    <t xml:space="preserve">Прочие неналоговые доходы бюджетов городских поселений
</t>
  </si>
  <si>
    <t xml:space="preserve">
1 17 05050 13 0000 180
</t>
  </si>
  <si>
    <t xml:space="preserve">
1 17 05000 00 0000 180
</t>
  </si>
  <si>
    <t xml:space="preserve">Прочие неналоговые доходы
</t>
  </si>
  <si>
    <t xml:space="preserve">
1 13 00000 00 0000 000
</t>
  </si>
  <si>
    <t xml:space="preserve">ДОХОДЫ ОТ ОКАЗАНИЯ ПЛАТНЫХ УСЛУГ И КОМПЕНСАЦИИ ЗАТРАТ ГОСУДАРСТВА
</t>
  </si>
  <si>
    <t xml:space="preserve">1 13 02000 00 0000 130
</t>
  </si>
  <si>
    <t xml:space="preserve">Доходы от компенсации затрат государства
</t>
  </si>
  <si>
    <t xml:space="preserve">1 13 02990 00 0000 130
</t>
  </si>
  <si>
    <t xml:space="preserve">Прочие доходы от компенсации затрат государства
</t>
  </si>
  <si>
    <t xml:space="preserve">1 13 02995 13 0000 130
</t>
  </si>
  <si>
    <t xml:space="preserve">Прочие доходы от компенсации затрат бюджетов городских поселений
</t>
  </si>
  <si>
    <t xml:space="preserve">1 14 02053 13 0000 410
</t>
  </si>
  <si>
    <t xml:space="preserve"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</si>
  <si>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1 14 02050 13 0000 410
</t>
  </si>
  <si>
    <t xml:space="preserve"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</si>
  <si>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1 16 07010 13 0000 140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</si>
  <si>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
</t>
  </si>
  <si>
    <t xml:space="preserve">1 16 07010 00 0000 140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</si>
  <si>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</si>
  <si>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1 16 07000 00 0000 140
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</si>
  <si>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</si>
  <si>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1 16 00000 00 0000 000
</t>
  </si>
  <si>
    <t xml:space="preserve">ШТРАФЫ, САНКЦИИ, ВОЗМЕЩЕНИЕ УЩЕРБА
</t>
  </si>
  <si>
    <t xml:space="preserve">1 09 04053 13 0000 110
</t>
  </si>
  <si>
    <t xml:space="preserve">Земельный налог (по обязательствам, возникшим до 1 января 2006 года), мобилизуемый на территориях городских поселений
</t>
  </si>
  <si>
    <t>1 09 04050 00 0000 110</t>
  </si>
  <si>
    <t xml:space="preserve">Земельный налог (по обязательствам, возникшим до 1 января 2006 года)
</t>
  </si>
  <si>
    <t>народных депутатов  от 22.12.2022г № 4-138</t>
  </si>
  <si>
    <t xml:space="preserve">1 09 04000 00 0000 110
</t>
  </si>
  <si>
    <t xml:space="preserve">Налоги на имущество
</t>
  </si>
  <si>
    <t xml:space="preserve">1 09 00000 00 0000 000
</t>
  </si>
  <si>
    <t xml:space="preserve">ЗАДОЛЖЕННОСТЬ И ПЕРЕРАСЧЕТЫ ПО ОТМЕНЕННЫМ НАЛОГАМ, СБОРАМ И ИНЫМ ОБЯЗАТЕЛЬНЫМ ПЛАТЕЖАМ
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</si>
</sst>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2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2" fontId="7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0" xfId="0" applyFill="1"/>
    <xf numFmtId="0" fontId="1" fillId="0" borderId="0" xfId="0" applyFont="1" applyFill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4" fontId="5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/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46"/>
  <sheetViews>
    <sheetView tabSelected="1" view="pageBreakPreview" topLeftCell="B1" zoomScale="86" zoomScaleNormal="100" zoomScaleSheetLayoutView="86" workbookViewId="0">
      <selection activeCell="C22" sqref="C22:H22"/>
    </sheetView>
  </sheetViews>
  <sheetFormatPr defaultRowHeight="15"/>
  <cols>
    <col min="1" max="1" width="2.7109375" customWidth="1"/>
    <col min="2" max="2" width="29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23" ht="14.2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"/>
    </row>
    <row r="3" spans="1:23" ht="15" hidden="1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"/>
    </row>
    <row r="4" spans="1:23" ht="15" customHeight="1">
      <c r="B4" s="53" t="s">
        <v>107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"/>
    </row>
    <row r="5" spans="1:23" s="40" customFormat="1" ht="15" customHeight="1">
      <c r="B5" s="55" t="s">
        <v>237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41"/>
    </row>
    <row r="6" spans="1:23" ht="15" customHeight="1">
      <c r="B6" s="53" t="s">
        <v>185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"/>
    </row>
    <row r="7" spans="1:23" ht="15" customHeight="1">
      <c r="B7" s="53" t="s">
        <v>184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"/>
    </row>
    <row r="8" spans="1:23" ht="15.6" customHeight="1">
      <c r="B8" s="53" t="s">
        <v>108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"/>
    </row>
    <row r="9" spans="1:23" ht="15.6" customHeight="1">
      <c r="B9" s="53" t="s">
        <v>99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"/>
      <c r="W9" s="34"/>
    </row>
    <row r="10" spans="1:23" ht="15.6" customHeight="1">
      <c r="B10" s="56" t="s">
        <v>162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6"/>
    </row>
    <row r="11" spans="1:23" ht="14.45" hidden="1" customHeight="1"/>
    <row r="12" spans="1:23" ht="14.45" customHeight="1"/>
    <row r="13" spans="1:23" ht="15" customHeight="1">
      <c r="A13" s="59" t="s">
        <v>111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23" ht="15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23" ht="30.75" customHeight="1">
      <c r="A15" s="60" t="s">
        <v>164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23" ht="15.7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 t="s">
        <v>100</v>
      </c>
    </row>
    <row r="17" spans="1:20" ht="15.75">
      <c r="B17" s="7"/>
      <c r="C17" s="7"/>
      <c r="D17" s="7"/>
      <c r="E17" s="7"/>
      <c r="F17" s="7"/>
      <c r="G17" s="7"/>
      <c r="H17" s="1" t="s">
        <v>1</v>
      </c>
      <c r="I17" s="7"/>
      <c r="J17" s="7"/>
      <c r="K17" s="7"/>
      <c r="L17" s="7"/>
      <c r="M17" s="7"/>
    </row>
    <row r="18" spans="1:20" ht="63">
      <c r="B18" s="9" t="s">
        <v>2</v>
      </c>
      <c r="C18" s="50" t="s">
        <v>3</v>
      </c>
      <c r="D18" s="50"/>
      <c r="E18" s="50"/>
      <c r="F18" s="50"/>
      <c r="G18" s="50"/>
      <c r="H18" s="50"/>
      <c r="I18" s="12"/>
      <c r="J18" s="12"/>
      <c r="K18" s="26" t="s">
        <v>101</v>
      </c>
      <c r="L18" s="26" t="s">
        <v>109</v>
      </c>
      <c r="M18" s="26" t="s">
        <v>163</v>
      </c>
    </row>
    <row r="19" spans="1:20" ht="15.75">
      <c r="B19" s="13" t="s">
        <v>4</v>
      </c>
      <c r="C19" s="58" t="s">
        <v>59</v>
      </c>
      <c r="D19" s="58"/>
      <c r="E19" s="58"/>
      <c r="F19" s="58"/>
      <c r="G19" s="58"/>
      <c r="H19" s="58"/>
      <c r="I19" s="13"/>
      <c r="J19" s="13"/>
      <c r="K19" s="14">
        <f>K20+K26+K36+K39+K51+K72+K83+K79+K90+K94+K47+K68</f>
        <v>46467058.120000005</v>
      </c>
      <c r="L19" s="14">
        <f>L20+L26+L36+L39+L51+L72+L83+L79</f>
        <v>42650164</v>
      </c>
      <c r="M19" s="14">
        <f>M20+M26+M36+M39+M51+M83+M79+M75</f>
        <v>43911824</v>
      </c>
    </row>
    <row r="20" spans="1:20" ht="15.75">
      <c r="B20" s="10" t="s">
        <v>5</v>
      </c>
      <c r="C20" s="57" t="s">
        <v>60</v>
      </c>
      <c r="D20" s="57"/>
      <c r="E20" s="57"/>
      <c r="F20" s="57"/>
      <c r="G20" s="57"/>
      <c r="H20" s="57"/>
      <c r="I20" s="12"/>
      <c r="J20" s="12"/>
      <c r="K20" s="11">
        <f>K21</f>
        <v>16394943</v>
      </c>
      <c r="L20" s="11">
        <f>L21</f>
        <v>13617200</v>
      </c>
      <c r="M20" s="11">
        <f>M21</f>
        <v>14618600</v>
      </c>
    </row>
    <row r="21" spans="1:20" ht="15.75">
      <c r="B21" s="13" t="s">
        <v>6</v>
      </c>
      <c r="C21" s="58" t="s">
        <v>7</v>
      </c>
      <c r="D21" s="58"/>
      <c r="E21" s="58"/>
      <c r="F21" s="58"/>
      <c r="G21" s="58"/>
      <c r="H21" s="58"/>
      <c r="I21" s="12"/>
      <c r="J21" s="12"/>
      <c r="K21" s="8">
        <f>K22+K23+K24+K25</f>
        <v>16394943</v>
      </c>
      <c r="L21" s="8">
        <f>L22+L23+L24+L25</f>
        <v>13617200</v>
      </c>
      <c r="M21" s="8">
        <f>M22+M23+M24+M25</f>
        <v>14618600</v>
      </c>
    </row>
    <row r="22" spans="1:20" ht="94.5" customHeight="1">
      <c r="A22" s="3"/>
      <c r="B22" s="12" t="s">
        <v>8</v>
      </c>
      <c r="C22" s="49" t="s">
        <v>9</v>
      </c>
      <c r="D22" s="49"/>
      <c r="E22" s="49"/>
      <c r="F22" s="49"/>
      <c r="G22" s="49"/>
      <c r="H22" s="49"/>
      <c r="I22" s="12"/>
      <c r="J22" s="12"/>
      <c r="K22" s="8">
        <v>12885694</v>
      </c>
      <c r="L22" s="8">
        <v>13072000</v>
      </c>
      <c r="M22" s="8">
        <v>14034000</v>
      </c>
      <c r="N22" s="3"/>
    </row>
    <row r="23" spans="1:20" ht="138.75" customHeight="1">
      <c r="A23" s="4"/>
      <c r="B23" s="12" t="s">
        <v>10</v>
      </c>
      <c r="C23" s="49" t="s">
        <v>11</v>
      </c>
      <c r="D23" s="49"/>
      <c r="E23" s="49"/>
      <c r="F23" s="49"/>
      <c r="G23" s="49"/>
      <c r="H23" s="16"/>
      <c r="I23" s="12"/>
      <c r="J23" s="12"/>
      <c r="K23" s="8">
        <v>53249</v>
      </c>
      <c r="L23" s="8">
        <v>87000</v>
      </c>
      <c r="M23" s="8">
        <v>94000</v>
      </c>
      <c r="N23" s="3"/>
    </row>
    <row r="24" spans="1:20" ht="75" customHeight="1">
      <c r="B24" s="12" t="s">
        <v>12</v>
      </c>
      <c r="C24" s="49" t="s">
        <v>13</v>
      </c>
      <c r="D24" s="49"/>
      <c r="E24" s="49"/>
      <c r="F24" s="49"/>
      <c r="G24" s="49"/>
      <c r="H24" s="49"/>
      <c r="I24" s="12"/>
      <c r="J24" s="12"/>
      <c r="K24" s="8">
        <v>126000</v>
      </c>
      <c r="L24" s="8">
        <v>63000</v>
      </c>
      <c r="M24" s="8">
        <v>67000</v>
      </c>
    </row>
    <row r="25" spans="1:20" ht="123" customHeight="1">
      <c r="B25" s="12" t="s">
        <v>120</v>
      </c>
      <c r="C25" s="49" t="s">
        <v>121</v>
      </c>
      <c r="D25" s="49"/>
      <c r="E25" s="49"/>
      <c r="F25" s="49"/>
      <c r="G25" s="49"/>
      <c r="H25" s="9"/>
      <c r="I25" s="12"/>
      <c r="J25" s="12"/>
      <c r="K25" s="8">
        <v>3330000</v>
      </c>
      <c r="L25" s="8">
        <v>395200</v>
      </c>
      <c r="M25" s="8">
        <v>423600</v>
      </c>
    </row>
    <row r="26" spans="1:20" ht="45" customHeight="1">
      <c r="B26" s="13" t="s">
        <v>14</v>
      </c>
      <c r="C26" s="51" t="s">
        <v>15</v>
      </c>
      <c r="D26" s="51"/>
      <c r="E26" s="51"/>
      <c r="F26" s="51"/>
      <c r="G26" s="51"/>
      <c r="H26" s="51"/>
      <c r="I26" s="12"/>
      <c r="J26" s="12"/>
      <c r="K26" s="14">
        <f>K27</f>
        <v>4043591.6800000002</v>
      </c>
      <c r="L26" s="14">
        <f>L27</f>
        <v>3566764</v>
      </c>
      <c r="M26" s="14">
        <f>M27</f>
        <v>3547724</v>
      </c>
    </row>
    <row r="27" spans="1:20" ht="44.25" customHeight="1">
      <c r="B27" s="15" t="s">
        <v>16</v>
      </c>
      <c r="C27" s="61" t="s">
        <v>17</v>
      </c>
      <c r="D27" s="61"/>
      <c r="E27" s="61"/>
      <c r="F27" s="61"/>
      <c r="G27" s="61"/>
      <c r="H27" s="61"/>
      <c r="I27" s="12"/>
      <c r="J27" s="12"/>
      <c r="K27" s="11">
        <f>K29+K31+K33+K35</f>
        <v>4043591.6800000002</v>
      </c>
      <c r="L27" s="11">
        <f>L29+L31+L33+L35</f>
        <v>3566764</v>
      </c>
      <c r="M27" s="11">
        <f>M29+M31+M33+M35</f>
        <v>3547724</v>
      </c>
    </row>
    <row r="28" spans="1:20" ht="117" customHeight="1">
      <c r="B28" s="12" t="s">
        <v>112</v>
      </c>
      <c r="C28" s="61" t="s">
        <v>113</v>
      </c>
      <c r="D28" s="61"/>
      <c r="E28" s="61"/>
      <c r="F28" s="61"/>
      <c r="G28" s="61"/>
      <c r="H28" s="17"/>
      <c r="I28" s="12"/>
      <c r="J28" s="12"/>
      <c r="K28" s="8">
        <f>K29</f>
        <v>2019153.19</v>
      </c>
      <c r="L28" s="8">
        <f>L29</f>
        <v>1595765</v>
      </c>
      <c r="M28" s="8">
        <f>M29</f>
        <v>1562018</v>
      </c>
    </row>
    <row r="29" spans="1:20" ht="161.25" customHeight="1">
      <c r="B29" s="12" t="s">
        <v>70</v>
      </c>
      <c r="C29" s="49" t="s">
        <v>69</v>
      </c>
      <c r="D29" s="62"/>
      <c r="E29" s="62"/>
      <c r="F29" s="62"/>
      <c r="G29" s="62"/>
      <c r="H29" s="62"/>
      <c r="I29" s="12"/>
      <c r="J29" s="12"/>
      <c r="K29" s="8">
        <v>2019153.19</v>
      </c>
      <c r="L29" s="8">
        <v>1595765</v>
      </c>
      <c r="M29" s="8">
        <v>1562018</v>
      </c>
      <c r="O29" s="2"/>
      <c r="R29" s="7"/>
      <c r="S29" s="7"/>
      <c r="T29" s="7"/>
    </row>
    <row r="30" spans="1:20" ht="176.25" customHeight="1">
      <c r="B30" s="12" t="s">
        <v>114</v>
      </c>
      <c r="C30" s="49" t="s">
        <v>71</v>
      </c>
      <c r="D30" s="49"/>
      <c r="E30" s="49"/>
      <c r="F30" s="49"/>
      <c r="G30" s="49"/>
      <c r="H30" s="12"/>
      <c r="I30" s="12"/>
      <c r="J30" s="12"/>
      <c r="K30" s="8">
        <f>K31</f>
        <v>11230.96</v>
      </c>
      <c r="L30" s="8">
        <f>L31</f>
        <v>8935</v>
      </c>
      <c r="M30" s="8">
        <f>M31</f>
        <v>9021</v>
      </c>
      <c r="O30" s="2"/>
      <c r="R30" s="7"/>
      <c r="S30" s="7"/>
      <c r="T30" s="7"/>
    </row>
    <row r="31" spans="1:20" ht="116.25" customHeight="1">
      <c r="B31" s="12" t="s">
        <v>72</v>
      </c>
      <c r="C31" s="49" t="s">
        <v>115</v>
      </c>
      <c r="D31" s="49"/>
      <c r="E31" s="49"/>
      <c r="F31" s="49"/>
      <c r="G31" s="49"/>
      <c r="H31" s="49"/>
      <c r="I31" s="12"/>
      <c r="J31" s="12"/>
      <c r="K31" s="8">
        <v>11230.96</v>
      </c>
      <c r="L31" s="8">
        <v>8935</v>
      </c>
      <c r="M31" s="8">
        <v>9021</v>
      </c>
      <c r="N31" s="3"/>
      <c r="O31" s="2"/>
      <c r="R31" s="7"/>
      <c r="S31" s="7"/>
      <c r="T31" s="7"/>
    </row>
    <row r="32" spans="1:20" ht="112.5" customHeight="1">
      <c r="B32" s="12" t="s">
        <v>116</v>
      </c>
      <c r="C32" s="49" t="s">
        <v>117</v>
      </c>
      <c r="D32" s="49"/>
      <c r="E32" s="49"/>
      <c r="F32" s="49"/>
      <c r="G32" s="49"/>
      <c r="H32" s="9"/>
      <c r="I32" s="12"/>
      <c r="J32" s="12"/>
      <c r="K32" s="8">
        <f>K33</f>
        <v>2251800</v>
      </c>
      <c r="L32" s="8">
        <f>L33</f>
        <v>2159804</v>
      </c>
      <c r="M32" s="8">
        <f>M33</f>
        <v>2177142</v>
      </c>
      <c r="N32" s="3"/>
      <c r="O32" s="3"/>
      <c r="R32" s="7"/>
      <c r="S32" s="7"/>
      <c r="T32" s="7"/>
    </row>
    <row r="33" spans="1:20" ht="156" customHeight="1">
      <c r="B33" s="12" t="s">
        <v>74</v>
      </c>
      <c r="C33" s="49" t="s">
        <v>73</v>
      </c>
      <c r="D33" s="49"/>
      <c r="E33" s="49"/>
      <c r="F33" s="49"/>
      <c r="G33" s="49"/>
      <c r="H33" s="49"/>
      <c r="I33" s="12"/>
      <c r="J33" s="12"/>
      <c r="K33" s="8">
        <v>2251800</v>
      </c>
      <c r="L33" s="8">
        <v>2159804</v>
      </c>
      <c r="M33" s="8">
        <v>2177142</v>
      </c>
      <c r="R33" s="7"/>
      <c r="S33" s="7"/>
      <c r="T33" s="7"/>
    </row>
    <row r="34" spans="1:20" ht="108.75" customHeight="1">
      <c r="B34" s="12" t="s">
        <v>118</v>
      </c>
      <c r="C34" s="49" t="s">
        <v>119</v>
      </c>
      <c r="D34" s="49"/>
      <c r="E34" s="49"/>
      <c r="F34" s="49"/>
      <c r="G34" s="49"/>
      <c r="H34" s="9"/>
      <c r="I34" s="12"/>
      <c r="J34" s="12"/>
      <c r="K34" s="8">
        <f>K35</f>
        <v>-238592.47</v>
      </c>
      <c r="L34" s="8">
        <f>L35</f>
        <v>-197740</v>
      </c>
      <c r="M34" s="8">
        <f>M35</f>
        <v>-200457</v>
      </c>
      <c r="R34" s="7"/>
      <c r="S34" s="7"/>
      <c r="T34" s="7"/>
    </row>
    <row r="35" spans="1:20" ht="166.5" customHeight="1">
      <c r="B35" s="12" t="s">
        <v>76</v>
      </c>
      <c r="C35" s="49" t="s">
        <v>75</v>
      </c>
      <c r="D35" s="49"/>
      <c r="E35" s="49"/>
      <c r="F35" s="49"/>
      <c r="G35" s="49"/>
      <c r="H35" s="49"/>
      <c r="I35" s="12"/>
      <c r="J35" s="12"/>
      <c r="K35" s="8">
        <v>-238592.47</v>
      </c>
      <c r="L35" s="8">
        <v>-197740</v>
      </c>
      <c r="M35" s="8">
        <v>-200457</v>
      </c>
      <c r="R35" s="7"/>
      <c r="S35" s="7"/>
      <c r="T35" s="7"/>
    </row>
    <row r="36" spans="1:20" ht="15.75">
      <c r="B36" s="13" t="s">
        <v>18</v>
      </c>
      <c r="C36" s="58" t="s">
        <v>19</v>
      </c>
      <c r="D36" s="58"/>
      <c r="E36" s="58"/>
      <c r="F36" s="58"/>
      <c r="G36" s="58"/>
      <c r="H36" s="58"/>
      <c r="I36" s="13"/>
      <c r="J36" s="13"/>
      <c r="K36" s="14">
        <f>K37</f>
        <v>11589877.68</v>
      </c>
      <c r="L36" s="14">
        <f t="shared" ref="L36:M37" si="0">L37</f>
        <v>11635500</v>
      </c>
      <c r="M36" s="14">
        <f t="shared" si="0"/>
        <v>11763500</v>
      </c>
    </row>
    <row r="37" spans="1:20" ht="15.75">
      <c r="B37" s="15" t="s">
        <v>20</v>
      </c>
      <c r="C37" s="52" t="s">
        <v>21</v>
      </c>
      <c r="D37" s="52"/>
      <c r="E37" s="52"/>
      <c r="F37" s="52"/>
      <c r="G37" s="52"/>
      <c r="H37" s="52"/>
      <c r="I37" s="15"/>
      <c r="J37" s="15"/>
      <c r="K37" s="11">
        <f>K38</f>
        <v>11589877.68</v>
      </c>
      <c r="L37" s="11">
        <f t="shared" si="0"/>
        <v>11635500</v>
      </c>
      <c r="M37" s="11">
        <f t="shared" si="0"/>
        <v>11763500</v>
      </c>
    </row>
    <row r="38" spans="1:20" ht="15.75">
      <c r="B38" s="12" t="s">
        <v>22</v>
      </c>
      <c r="C38" s="50" t="s">
        <v>21</v>
      </c>
      <c r="D38" s="50"/>
      <c r="E38" s="50"/>
      <c r="F38" s="50"/>
      <c r="G38" s="50"/>
      <c r="H38" s="50"/>
      <c r="I38" s="12"/>
      <c r="J38" s="12"/>
      <c r="K38" s="8">
        <v>11589877.68</v>
      </c>
      <c r="L38" s="8">
        <v>11635500</v>
      </c>
      <c r="M38" s="8">
        <v>11763500</v>
      </c>
    </row>
    <row r="39" spans="1:20" ht="15.75">
      <c r="A39" s="4"/>
      <c r="B39" s="13" t="s">
        <v>23</v>
      </c>
      <c r="C39" s="58" t="s">
        <v>24</v>
      </c>
      <c r="D39" s="58"/>
      <c r="E39" s="58"/>
      <c r="F39" s="58"/>
      <c r="G39" s="58"/>
      <c r="H39" s="58"/>
      <c r="I39" s="13"/>
      <c r="J39" s="13"/>
      <c r="K39" s="14">
        <f>K40+K42</f>
        <v>10800000</v>
      </c>
      <c r="L39" s="14">
        <f>L40+L42</f>
        <v>12075700</v>
      </c>
      <c r="M39" s="14">
        <f>M40+M42</f>
        <v>12227000</v>
      </c>
    </row>
    <row r="40" spans="1:20" ht="15.75">
      <c r="A40" s="4"/>
      <c r="B40" s="15" t="s">
        <v>25</v>
      </c>
      <c r="C40" s="52" t="s">
        <v>26</v>
      </c>
      <c r="D40" s="52"/>
      <c r="E40" s="52"/>
      <c r="F40" s="52"/>
      <c r="G40" s="52"/>
      <c r="H40" s="52"/>
      <c r="I40" s="15"/>
      <c r="J40" s="15"/>
      <c r="K40" s="11">
        <f>K41</f>
        <v>5600000</v>
      </c>
      <c r="L40" s="11">
        <f t="shared" ref="L40:M40" si="1">L41</f>
        <v>4888000</v>
      </c>
      <c r="M40" s="11">
        <f t="shared" si="1"/>
        <v>4962000</v>
      </c>
    </row>
    <row r="41" spans="1:20" ht="63.75" customHeight="1">
      <c r="A41" s="4"/>
      <c r="B41" s="18" t="s">
        <v>110</v>
      </c>
      <c r="C41" s="49" t="s">
        <v>27</v>
      </c>
      <c r="D41" s="49"/>
      <c r="E41" s="49"/>
      <c r="F41" s="49"/>
      <c r="G41" s="49"/>
      <c r="H41" s="49"/>
      <c r="I41" s="12"/>
      <c r="J41" s="12"/>
      <c r="K41" s="8">
        <v>5600000</v>
      </c>
      <c r="L41" s="8">
        <v>4888000</v>
      </c>
      <c r="M41" s="8">
        <v>4962000</v>
      </c>
    </row>
    <row r="42" spans="1:20" ht="15.75">
      <c r="A42" s="4"/>
      <c r="B42" s="15" t="s">
        <v>28</v>
      </c>
      <c r="C42" s="52" t="s">
        <v>29</v>
      </c>
      <c r="D42" s="52"/>
      <c r="E42" s="52"/>
      <c r="F42" s="52"/>
      <c r="G42" s="52"/>
      <c r="H42" s="52"/>
      <c r="I42" s="15"/>
      <c r="J42" s="15"/>
      <c r="K42" s="11">
        <f>K43+K45</f>
        <v>5200000</v>
      </c>
      <c r="L42" s="11">
        <f t="shared" ref="L42:M42" si="2">L43+L45</f>
        <v>7187700</v>
      </c>
      <c r="M42" s="11">
        <f t="shared" si="2"/>
        <v>7265000</v>
      </c>
    </row>
    <row r="43" spans="1:20" ht="15.75">
      <c r="A43" s="4"/>
      <c r="B43" s="12" t="s">
        <v>30</v>
      </c>
      <c r="C43" s="50" t="s">
        <v>31</v>
      </c>
      <c r="D43" s="50"/>
      <c r="E43" s="50"/>
      <c r="F43" s="50"/>
      <c r="G43" s="50"/>
      <c r="H43" s="50"/>
      <c r="I43" s="12"/>
      <c r="J43" s="12"/>
      <c r="K43" s="8">
        <f>K44</f>
        <v>2200000</v>
      </c>
      <c r="L43" s="8">
        <f t="shared" ref="L43:M43" si="3">L44</f>
        <v>2662000</v>
      </c>
      <c r="M43" s="8">
        <f t="shared" si="3"/>
        <v>2694000</v>
      </c>
    </row>
    <row r="44" spans="1:20" ht="43.5" customHeight="1">
      <c r="B44" s="12" t="s">
        <v>32</v>
      </c>
      <c r="C44" s="49" t="s">
        <v>33</v>
      </c>
      <c r="D44" s="49"/>
      <c r="E44" s="49"/>
      <c r="F44" s="49"/>
      <c r="G44" s="49"/>
      <c r="H44" s="49"/>
      <c r="I44" s="12"/>
      <c r="J44" s="12"/>
      <c r="K44" s="8">
        <v>2200000</v>
      </c>
      <c r="L44" s="8">
        <v>2662000</v>
      </c>
      <c r="M44" s="8">
        <v>2694000</v>
      </c>
    </row>
    <row r="45" spans="1:20" ht="15.75">
      <c r="B45" s="12" t="s">
        <v>34</v>
      </c>
      <c r="C45" s="50" t="s">
        <v>35</v>
      </c>
      <c r="D45" s="50"/>
      <c r="E45" s="50"/>
      <c r="F45" s="50"/>
      <c r="G45" s="50"/>
      <c r="H45" s="50"/>
      <c r="I45" s="12"/>
      <c r="J45" s="12"/>
      <c r="K45" s="8">
        <f>K46</f>
        <v>3000000</v>
      </c>
      <c r="L45" s="8">
        <f t="shared" ref="L45:M45" si="4">L46</f>
        <v>4525700</v>
      </c>
      <c r="M45" s="8">
        <f t="shared" si="4"/>
        <v>4571000</v>
      </c>
    </row>
    <row r="46" spans="1:20" ht="60" customHeight="1">
      <c r="B46" s="12" t="s">
        <v>36</v>
      </c>
      <c r="C46" s="49" t="s">
        <v>37</v>
      </c>
      <c r="D46" s="49"/>
      <c r="E46" s="49"/>
      <c r="F46" s="49"/>
      <c r="G46" s="49"/>
      <c r="H46" s="49"/>
      <c r="I46" s="12"/>
      <c r="J46" s="12"/>
      <c r="K46" s="8">
        <v>3000000</v>
      </c>
      <c r="L46" s="8">
        <v>4525700</v>
      </c>
      <c r="M46" s="8">
        <v>4571000</v>
      </c>
    </row>
    <row r="47" spans="1:20" ht="80.25" customHeight="1">
      <c r="B47" s="16" t="s">
        <v>240</v>
      </c>
      <c r="C47" s="49" t="s">
        <v>241</v>
      </c>
      <c r="D47" s="49"/>
      <c r="E47" s="49"/>
      <c r="F47" s="49"/>
      <c r="G47" s="49"/>
      <c r="H47" s="49"/>
      <c r="I47" s="46"/>
      <c r="J47" s="46"/>
      <c r="K47" s="8">
        <f>K48</f>
        <v>-4586.08</v>
      </c>
      <c r="L47" s="8">
        <f t="shared" ref="L47:M47" si="5">L48</f>
        <v>0</v>
      </c>
      <c r="M47" s="8">
        <f t="shared" si="5"/>
        <v>0</v>
      </c>
    </row>
    <row r="48" spans="1:20" ht="60" customHeight="1">
      <c r="B48" s="16" t="s">
        <v>238</v>
      </c>
      <c r="C48" s="49" t="s">
        <v>239</v>
      </c>
      <c r="D48" s="49"/>
      <c r="E48" s="49"/>
      <c r="F48" s="49"/>
      <c r="G48" s="49"/>
      <c r="H48" s="49"/>
      <c r="I48" s="46"/>
      <c r="J48" s="46"/>
      <c r="K48" s="8">
        <f>K49</f>
        <v>-4586.08</v>
      </c>
      <c r="L48" s="8">
        <f t="shared" ref="L48:M48" si="6">L49</f>
        <v>0</v>
      </c>
      <c r="M48" s="8">
        <f t="shared" si="6"/>
        <v>0</v>
      </c>
    </row>
    <row r="49" spans="2:31" ht="60" customHeight="1">
      <c r="B49" s="46" t="s">
        <v>235</v>
      </c>
      <c r="C49" s="49" t="s">
        <v>236</v>
      </c>
      <c r="D49" s="49"/>
      <c r="E49" s="49"/>
      <c r="F49" s="49"/>
      <c r="G49" s="49"/>
      <c r="H49" s="49"/>
      <c r="I49" s="46"/>
      <c r="J49" s="46"/>
      <c r="K49" s="8">
        <f>K50</f>
        <v>-4586.08</v>
      </c>
      <c r="L49" s="8">
        <f t="shared" ref="L49:M49" si="7">L50</f>
        <v>0</v>
      </c>
      <c r="M49" s="8">
        <f t="shared" si="7"/>
        <v>0</v>
      </c>
    </row>
    <row r="50" spans="2:31" ht="60" customHeight="1">
      <c r="B50" s="16" t="s">
        <v>233</v>
      </c>
      <c r="C50" s="49" t="s">
        <v>234</v>
      </c>
      <c r="D50" s="49"/>
      <c r="E50" s="49"/>
      <c r="F50" s="49"/>
      <c r="G50" s="49"/>
      <c r="H50" s="49"/>
      <c r="I50" s="46"/>
      <c r="J50" s="46"/>
      <c r="K50" s="8">
        <v>-4586.08</v>
      </c>
      <c r="L50" s="8">
        <v>0</v>
      </c>
      <c r="M50" s="8">
        <v>0</v>
      </c>
    </row>
    <row r="51" spans="2:31" ht="48.75" customHeight="1">
      <c r="B51" s="13" t="s">
        <v>38</v>
      </c>
      <c r="C51" s="51" t="s">
        <v>39</v>
      </c>
      <c r="D51" s="51"/>
      <c r="E51" s="51"/>
      <c r="F51" s="51"/>
      <c r="G51" s="51"/>
      <c r="H51" s="51"/>
      <c r="I51" s="13"/>
      <c r="J51" s="13"/>
      <c r="K51" s="14">
        <f>K52+K63</f>
        <v>1246691.7500000002</v>
      </c>
      <c r="L51" s="14">
        <f>L52+L63</f>
        <v>1455000</v>
      </c>
      <c r="M51" s="14">
        <f>M52+M63</f>
        <v>1455000</v>
      </c>
    </row>
    <row r="52" spans="2:31" ht="117.75" customHeight="1">
      <c r="B52" s="15" t="s">
        <v>40</v>
      </c>
      <c r="C52" s="61" t="s">
        <v>41</v>
      </c>
      <c r="D52" s="61"/>
      <c r="E52" s="61"/>
      <c r="F52" s="61"/>
      <c r="G52" s="61"/>
      <c r="H52" s="61"/>
      <c r="I52" s="15"/>
      <c r="J52" s="15"/>
      <c r="K52" s="11">
        <f>K53+K55+K60</f>
        <v>1105373.2000000002</v>
      </c>
      <c r="L52" s="11">
        <f>L53+L55+L60</f>
        <v>1250000</v>
      </c>
      <c r="M52" s="11">
        <f>M53+M55+M60</f>
        <v>1250000</v>
      </c>
    </row>
    <row r="53" spans="2:31" ht="94.5" customHeight="1">
      <c r="B53" s="16" t="s">
        <v>42</v>
      </c>
      <c r="C53" s="49" t="s">
        <v>43</v>
      </c>
      <c r="D53" s="49"/>
      <c r="E53" s="49"/>
      <c r="F53" s="49"/>
      <c r="G53" s="49"/>
      <c r="H53" s="49"/>
      <c r="I53" s="12"/>
      <c r="J53" s="12"/>
      <c r="K53" s="8">
        <f>K54</f>
        <v>1105264.3700000001</v>
      </c>
      <c r="L53" s="8">
        <f>L54</f>
        <v>1250000</v>
      </c>
      <c r="M53" s="8">
        <f>M54</f>
        <v>1250000</v>
      </c>
    </row>
    <row r="54" spans="2:31" ht="117.75" customHeight="1">
      <c r="B54" s="12" t="s">
        <v>44</v>
      </c>
      <c r="C54" s="49" t="s">
        <v>123</v>
      </c>
      <c r="D54" s="49"/>
      <c r="E54" s="49"/>
      <c r="F54" s="49"/>
      <c r="G54" s="49"/>
      <c r="H54" s="49"/>
      <c r="I54" s="12"/>
      <c r="J54" s="12"/>
      <c r="K54" s="8">
        <v>1105264.3700000001</v>
      </c>
      <c r="L54" s="8">
        <v>1250000</v>
      </c>
      <c r="M54" s="8">
        <v>1250000</v>
      </c>
    </row>
    <row r="55" spans="2:31" ht="15.75" hidden="1" customHeight="1">
      <c r="B55" s="16" t="s">
        <v>83</v>
      </c>
      <c r="C55" s="64" t="s">
        <v>90</v>
      </c>
      <c r="D55" s="65"/>
      <c r="E55" s="65"/>
      <c r="F55" s="65"/>
      <c r="G55" s="65"/>
      <c r="H55" s="65"/>
      <c r="I55" s="12"/>
      <c r="J55" s="12"/>
      <c r="K55" s="8">
        <f>K56</f>
        <v>0</v>
      </c>
      <c r="L55" s="8">
        <f t="shared" ref="L55:M55" si="8">L56</f>
        <v>0</v>
      </c>
      <c r="M55" s="8">
        <f t="shared" si="8"/>
        <v>0</v>
      </c>
    </row>
    <row r="56" spans="2:31" ht="105.75" hidden="1" customHeight="1">
      <c r="B56" s="12" t="s">
        <v>84</v>
      </c>
      <c r="C56" s="64" t="s">
        <v>89</v>
      </c>
      <c r="D56" s="65"/>
      <c r="E56" s="65"/>
      <c r="F56" s="65"/>
      <c r="G56" s="65"/>
      <c r="H56" s="65"/>
      <c r="I56" s="12"/>
      <c r="J56" s="12"/>
      <c r="K56" s="8">
        <v>0</v>
      </c>
      <c r="L56" s="8">
        <v>0</v>
      </c>
      <c r="M56" s="8">
        <v>0</v>
      </c>
    </row>
    <row r="57" spans="2:31" ht="29.25" hidden="1" customHeight="1">
      <c r="B57" s="15" t="s">
        <v>45</v>
      </c>
      <c r="C57" s="61" t="s">
        <v>46</v>
      </c>
      <c r="D57" s="61"/>
      <c r="E57" s="61"/>
      <c r="F57" s="61"/>
      <c r="G57" s="61"/>
      <c r="H57" s="61"/>
      <c r="I57" s="15"/>
      <c r="J57" s="15"/>
      <c r="K57" s="11">
        <f>K58</f>
        <v>0</v>
      </c>
      <c r="L57" s="11">
        <f t="shared" ref="L57:M57" si="9">L58</f>
        <v>0</v>
      </c>
      <c r="M57" s="11">
        <f t="shared" si="9"/>
        <v>0</v>
      </c>
      <c r="N57" s="3"/>
    </row>
    <row r="58" spans="2:31" ht="60.75" hidden="1" customHeight="1">
      <c r="B58" s="16" t="s">
        <v>48</v>
      </c>
      <c r="C58" s="49" t="s">
        <v>47</v>
      </c>
      <c r="D58" s="49"/>
      <c r="E58" s="49"/>
      <c r="F58" s="49"/>
      <c r="G58" s="49"/>
      <c r="H58" s="49"/>
      <c r="I58" s="12"/>
      <c r="J58" s="12"/>
      <c r="K58" s="8">
        <f>K59</f>
        <v>0</v>
      </c>
      <c r="L58" s="8">
        <f t="shared" ref="L58:M58" si="10">L59</f>
        <v>0</v>
      </c>
      <c r="M58" s="8">
        <f t="shared" si="10"/>
        <v>0</v>
      </c>
    </row>
    <row r="59" spans="2:31" ht="30.75" hidden="1" customHeight="1">
      <c r="B59" s="12" t="s">
        <v>49</v>
      </c>
      <c r="C59" s="49" t="s">
        <v>50</v>
      </c>
      <c r="D59" s="49"/>
      <c r="E59" s="49"/>
      <c r="F59" s="49"/>
      <c r="G59" s="49"/>
      <c r="H59" s="49"/>
      <c r="I59" s="12"/>
      <c r="J59" s="12"/>
      <c r="K59" s="8">
        <v>0</v>
      </c>
      <c r="L59" s="8">
        <v>0</v>
      </c>
      <c r="M59" s="8">
        <v>0</v>
      </c>
    </row>
    <row r="60" spans="2:31" ht="93.75" customHeight="1">
      <c r="B60" s="16" t="s">
        <v>196</v>
      </c>
      <c r="C60" s="67" t="s">
        <v>197</v>
      </c>
      <c r="D60" s="73"/>
      <c r="E60" s="73"/>
      <c r="F60" s="73"/>
      <c r="G60" s="74"/>
      <c r="H60" s="37"/>
      <c r="I60" s="39"/>
      <c r="J60" s="39"/>
      <c r="K60" s="8">
        <f t="shared" ref="K60:M61" si="11">K61</f>
        <v>108.83</v>
      </c>
      <c r="L60" s="8">
        <f t="shared" si="11"/>
        <v>0</v>
      </c>
      <c r="M60" s="8">
        <f t="shared" si="11"/>
        <v>0</v>
      </c>
    </row>
    <row r="61" spans="2:31" ht="30.75" customHeight="1">
      <c r="B61" s="16" t="s">
        <v>198</v>
      </c>
      <c r="C61" s="67" t="s">
        <v>199</v>
      </c>
      <c r="D61" s="73"/>
      <c r="E61" s="73"/>
      <c r="F61" s="73"/>
      <c r="G61" s="74"/>
      <c r="H61" s="37"/>
      <c r="I61" s="39"/>
      <c r="J61" s="39"/>
      <c r="K61" s="8">
        <f t="shared" si="11"/>
        <v>108.83</v>
      </c>
      <c r="L61" s="8">
        <f t="shared" si="11"/>
        <v>0</v>
      </c>
      <c r="M61" s="8">
        <f t="shared" si="11"/>
        <v>0</v>
      </c>
    </row>
    <row r="62" spans="2:31" ht="202.5" customHeight="1">
      <c r="B62" s="16" t="s">
        <v>195</v>
      </c>
      <c r="C62" s="67" t="s">
        <v>194</v>
      </c>
      <c r="D62" s="73"/>
      <c r="E62" s="73"/>
      <c r="F62" s="73"/>
      <c r="G62" s="74"/>
      <c r="H62" s="37"/>
      <c r="I62" s="39"/>
      <c r="J62" s="39"/>
      <c r="K62" s="8">
        <v>108.83</v>
      </c>
      <c r="L62" s="8">
        <v>0</v>
      </c>
      <c r="M62" s="8">
        <v>0</v>
      </c>
    </row>
    <row r="63" spans="2:31" ht="106.5" customHeight="1">
      <c r="B63" s="39" t="s">
        <v>150</v>
      </c>
      <c r="C63" s="49" t="s">
        <v>157</v>
      </c>
      <c r="D63" s="49"/>
      <c r="E63" s="49"/>
      <c r="F63" s="49"/>
      <c r="G63" s="49"/>
      <c r="H63" s="9"/>
      <c r="I63" s="12"/>
      <c r="J63" s="12"/>
      <c r="K63" s="8">
        <f>K64+K66</f>
        <v>141318.54999999999</v>
      </c>
      <c r="L63" s="8">
        <f>L64+L66</f>
        <v>205000</v>
      </c>
      <c r="M63" s="8">
        <f>M64+M66</f>
        <v>205000</v>
      </c>
    </row>
    <row r="64" spans="2:31" ht="126.75" customHeight="1">
      <c r="B64" s="25" t="s">
        <v>160</v>
      </c>
      <c r="C64" s="49" t="s">
        <v>172</v>
      </c>
      <c r="D64" s="49"/>
      <c r="E64" s="49"/>
      <c r="F64" s="49"/>
      <c r="G64" s="49"/>
      <c r="H64" s="9"/>
      <c r="I64" s="12"/>
      <c r="J64" s="12"/>
      <c r="K64" s="8">
        <f>K65</f>
        <v>8660.7999999999993</v>
      </c>
      <c r="L64" s="8">
        <f>L65</f>
        <v>5000</v>
      </c>
      <c r="M64" s="8">
        <f>M65</f>
        <v>5000</v>
      </c>
      <c r="AE64" t="s">
        <v>141</v>
      </c>
    </row>
    <row r="65" spans="2:13" ht="130.5" customHeight="1">
      <c r="B65" s="24" t="s">
        <v>151</v>
      </c>
      <c r="C65" s="49" t="s">
        <v>173</v>
      </c>
      <c r="D65" s="49"/>
      <c r="E65" s="49"/>
      <c r="F65" s="49"/>
      <c r="G65" s="49"/>
      <c r="H65" s="9"/>
      <c r="I65" s="12"/>
      <c r="J65" s="12"/>
      <c r="K65" s="8">
        <v>8660.7999999999993</v>
      </c>
      <c r="L65" s="8">
        <v>5000</v>
      </c>
      <c r="M65" s="8">
        <v>5000</v>
      </c>
    </row>
    <row r="66" spans="2:13" ht="156" customHeight="1">
      <c r="B66" s="24" t="s">
        <v>152</v>
      </c>
      <c r="C66" s="49" t="s">
        <v>170</v>
      </c>
      <c r="D66" s="49"/>
      <c r="E66" s="49"/>
      <c r="F66" s="49"/>
      <c r="G66" s="49"/>
      <c r="H66" s="9"/>
      <c r="I66" s="12"/>
      <c r="J66" s="12"/>
      <c r="K66" s="8">
        <f>K67</f>
        <v>132657.75</v>
      </c>
      <c r="L66" s="8">
        <f>L67</f>
        <v>200000</v>
      </c>
      <c r="M66" s="8">
        <f>M67</f>
        <v>200000</v>
      </c>
    </row>
    <row r="67" spans="2:13" ht="141" customHeight="1">
      <c r="B67" s="24" t="s">
        <v>153</v>
      </c>
      <c r="C67" s="49" t="s">
        <v>171</v>
      </c>
      <c r="D67" s="49"/>
      <c r="E67" s="49"/>
      <c r="F67" s="49"/>
      <c r="G67" s="49"/>
      <c r="H67" s="9"/>
      <c r="I67" s="12"/>
      <c r="J67" s="12"/>
      <c r="K67" s="8">
        <v>132657.75</v>
      </c>
      <c r="L67" s="8">
        <v>200000</v>
      </c>
      <c r="M67" s="8">
        <v>200000</v>
      </c>
    </row>
    <row r="68" spans="2:13" ht="141" customHeight="1">
      <c r="B68" s="19" t="s">
        <v>213</v>
      </c>
      <c r="C68" s="79" t="s">
        <v>214</v>
      </c>
      <c r="D68" s="80"/>
      <c r="E68" s="80"/>
      <c r="F68" s="80"/>
      <c r="G68" s="81"/>
      <c r="H68" s="45"/>
      <c r="I68" s="13"/>
      <c r="J68" s="13"/>
      <c r="K68" s="14">
        <f t="shared" ref="K68:M70" si="12">K69</f>
        <v>7696.27</v>
      </c>
      <c r="L68" s="14">
        <f t="shared" si="12"/>
        <v>0</v>
      </c>
      <c r="M68" s="14">
        <f t="shared" si="12"/>
        <v>0</v>
      </c>
    </row>
    <row r="69" spans="2:13" ht="141" customHeight="1">
      <c r="B69" s="16" t="s">
        <v>215</v>
      </c>
      <c r="C69" s="67" t="s">
        <v>216</v>
      </c>
      <c r="D69" s="73"/>
      <c r="E69" s="73"/>
      <c r="F69" s="73"/>
      <c r="G69" s="74"/>
      <c r="H69" s="44"/>
      <c r="I69" s="46"/>
      <c r="J69" s="46"/>
      <c r="K69" s="8">
        <f t="shared" si="12"/>
        <v>7696.27</v>
      </c>
      <c r="L69" s="8">
        <f t="shared" si="12"/>
        <v>0</v>
      </c>
      <c r="M69" s="8">
        <f t="shared" si="12"/>
        <v>0</v>
      </c>
    </row>
    <row r="70" spans="2:13" ht="141" customHeight="1">
      <c r="B70" s="16" t="s">
        <v>217</v>
      </c>
      <c r="C70" s="67" t="s">
        <v>218</v>
      </c>
      <c r="D70" s="73"/>
      <c r="E70" s="73"/>
      <c r="F70" s="73"/>
      <c r="G70" s="74"/>
      <c r="H70" s="44"/>
      <c r="I70" s="46"/>
      <c r="J70" s="46"/>
      <c r="K70" s="8">
        <f t="shared" si="12"/>
        <v>7696.27</v>
      </c>
      <c r="L70" s="8">
        <f t="shared" si="12"/>
        <v>0</v>
      </c>
      <c r="M70" s="8">
        <f t="shared" si="12"/>
        <v>0</v>
      </c>
    </row>
    <row r="71" spans="2:13" ht="141" customHeight="1">
      <c r="B71" s="16" t="s">
        <v>219</v>
      </c>
      <c r="C71" s="67" t="s">
        <v>220</v>
      </c>
      <c r="D71" s="73"/>
      <c r="E71" s="73"/>
      <c r="F71" s="73"/>
      <c r="G71" s="74"/>
      <c r="H71" s="44"/>
      <c r="I71" s="46"/>
      <c r="J71" s="46"/>
      <c r="K71" s="8">
        <v>7696.27</v>
      </c>
      <c r="L71" s="8">
        <v>0</v>
      </c>
      <c r="M71" s="8">
        <v>0</v>
      </c>
    </row>
    <row r="72" spans="2:13" ht="30.75" customHeight="1">
      <c r="B72" s="19" t="s">
        <v>58</v>
      </c>
      <c r="C72" s="51" t="s">
        <v>57</v>
      </c>
      <c r="D72" s="51"/>
      <c r="E72" s="51"/>
      <c r="F72" s="51"/>
      <c r="G72" s="51"/>
      <c r="H72" s="51"/>
      <c r="I72" s="13"/>
      <c r="J72" s="13"/>
      <c r="K72" s="14">
        <f>K75+K88+K73</f>
        <v>2044589.12</v>
      </c>
      <c r="L72" s="14">
        <f t="shared" ref="L72:M72" si="13">L75+L88+L73</f>
        <v>300000</v>
      </c>
      <c r="M72" s="14">
        <f t="shared" si="13"/>
        <v>300000</v>
      </c>
    </row>
    <row r="73" spans="2:13" ht="165" customHeight="1">
      <c r="B73" s="16" t="s">
        <v>223</v>
      </c>
      <c r="C73" s="49" t="s">
        <v>224</v>
      </c>
      <c r="D73" s="49"/>
      <c r="E73" s="49"/>
      <c r="F73" s="49"/>
      <c r="G73" s="49"/>
      <c r="H73" s="49"/>
      <c r="I73" s="46"/>
      <c r="J73" s="46"/>
      <c r="K73" s="8">
        <f>K74</f>
        <v>49400</v>
      </c>
      <c r="L73" s="8">
        <f t="shared" ref="L73:M73" si="14">L74</f>
        <v>0</v>
      </c>
      <c r="M73" s="8">
        <f t="shared" si="14"/>
        <v>0</v>
      </c>
    </row>
    <row r="74" spans="2:13" ht="150" customHeight="1">
      <c r="B74" s="16" t="s">
        <v>221</v>
      </c>
      <c r="C74" s="49" t="s">
        <v>222</v>
      </c>
      <c r="D74" s="49"/>
      <c r="E74" s="49"/>
      <c r="F74" s="49"/>
      <c r="G74" s="49"/>
      <c r="H74" s="49"/>
      <c r="I74" s="46"/>
      <c r="J74" s="46"/>
      <c r="K74" s="8">
        <v>49400</v>
      </c>
      <c r="L74" s="8">
        <v>0</v>
      </c>
      <c r="M74" s="8">
        <v>0</v>
      </c>
    </row>
    <row r="75" spans="2:13" ht="48" customHeight="1">
      <c r="B75" s="15" t="s">
        <v>51</v>
      </c>
      <c r="C75" s="61" t="s">
        <v>52</v>
      </c>
      <c r="D75" s="61"/>
      <c r="E75" s="61"/>
      <c r="F75" s="61"/>
      <c r="G75" s="61"/>
      <c r="H75" s="61"/>
      <c r="I75" s="15"/>
      <c r="J75" s="15"/>
      <c r="K75" s="11">
        <f>K76+K78</f>
        <v>1928286.8</v>
      </c>
      <c r="L75" s="11">
        <f t="shared" ref="L75:M75" si="15">L76</f>
        <v>300000</v>
      </c>
      <c r="M75" s="11">
        <f t="shared" si="15"/>
        <v>300000</v>
      </c>
    </row>
    <row r="76" spans="2:13" ht="44.25" customHeight="1">
      <c r="B76" s="12" t="s">
        <v>53</v>
      </c>
      <c r="C76" s="49" t="s">
        <v>54</v>
      </c>
      <c r="D76" s="49"/>
      <c r="E76" s="49"/>
      <c r="F76" s="49"/>
      <c r="G76" s="49"/>
      <c r="H76" s="49"/>
      <c r="I76" s="12"/>
      <c r="J76" s="12"/>
      <c r="K76" s="8">
        <f>K77</f>
        <v>1928286.8</v>
      </c>
      <c r="L76" s="8">
        <f t="shared" ref="L76:M76" si="16">L77</f>
        <v>300000</v>
      </c>
      <c r="M76" s="8">
        <f t="shared" si="16"/>
        <v>300000</v>
      </c>
    </row>
    <row r="77" spans="2:13" ht="61.5" customHeight="1">
      <c r="B77" s="16" t="s">
        <v>56</v>
      </c>
      <c r="C77" s="49" t="s">
        <v>55</v>
      </c>
      <c r="D77" s="49"/>
      <c r="E77" s="49"/>
      <c r="F77" s="49"/>
      <c r="G77" s="49"/>
      <c r="H77" s="49"/>
      <c r="I77" s="12"/>
      <c r="J77" s="12"/>
      <c r="K77" s="8">
        <v>1928286.8</v>
      </c>
      <c r="L77" s="8">
        <v>300000</v>
      </c>
      <c r="M77" s="8">
        <v>300000</v>
      </c>
    </row>
    <row r="78" spans="2:13" ht="17.25" hidden="1" customHeight="1">
      <c r="B78" s="16" t="s">
        <v>122</v>
      </c>
      <c r="C78" s="49" t="s">
        <v>124</v>
      </c>
      <c r="D78" s="49"/>
      <c r="E78" s="49"/>
      <c r="F78" s="49"/>
      <c r="G78" s="49"/>
      <c r="H78" s="9"/>
      <c r="I78" s="12"/>
      <c r="J78" s="12"/>
      <c r="K78" s="8">
        <v>0</v>
      </c>
      <c r="L78" s="8">
        <v>0</v>
      </c>
      <c r="M78" s="8">
        <v>0</v>
      </c>
    </row>
    <row r="79" spans="2:13" ht="17.25" hidden="1" customHeight="1">
      <c r="B79" s="22" t="s">
        <v>154</v>
      </c>
      <c r="C79" s="51" t="s">
        <v>142</v>
      </c>
      <c r="D79" s="51"/>
      <c r="E79" s="51"/>
      <c r="F79" s="51"/>
      <c r="G79" s="51"/>
      <c r="H79" s="23"/>
      <c r="I79" s="13"/>
      <c r="J79" s="13"/>
      <c r="K79" s="14">
        <f t="shared" ref="K79:M81" si="17">K80</f>
        <v>0</v>
      </c>
      <c r="L79" s="14">
        <f t="shared" si="17"/>
        <v>0</v>
      </c>
      <c r="M79" s="14">
        <f t="shared" si="17"/>
        <v>0</v>
      </c>
    </row>
    <row r="80" spans="2:13" ht="21" hidden="1" customHeight="1">
      <c r="B80" s="20" t="s">
        <v>155</v>
      </c>
      <c r="C80" s="49" t="s">
        <v>148</v>
      </c>
      <c r="D80" s="49"/>
      <c r="E80" s="49"/>
      <c r="F80" s="49"/>
      <c r="G80" s="49"/>
      <c r="H80" s="9"/>
      <c r="I80" s="12"/>
      <c r="J80" s="12"/>
      <c r="K80" s="8">
        <f t="shared" si="17"/>
        <v>0</v>
      </c>
      <c r="L80" s="8">
        <f t="shared" si="17"/>
        <v>0</v>
      </c>
      <c r="M80" s="8">
        <f t="shared" si="17"/>
        <v>0</v>
      </c>
    </row>
    <row r="81" spans="2:13" ht="21" hidden="1" customHeight="1">
      <c r="B81" s="16" t="s">
        <v>156</v>
      </c>
      <c r="C81" s="49" t="s">
        <v>143</v>
      </c>
      <c r="D81" s="49"/>
      <c r="E81" s="49"/>
      <c r="F81" s="49"/>
      <c r="G81" s="49"/>
      <c r="H81" s="9"/>
      <c r="I81" s="12"/>
      <c r="J81" s="12"/>
      <c r="K81" s="8">
        <f t="shared" si="17"/>
        <v>0</v>
      </c>
      <c r="L81" s="8">
        <f t="shared" si="17"/>
        <v>0</v>
      </c>
      <c r="M81" s="8">
        <f t="shared" si="17"/>
        <v>0</v>
      </c>
    </row>
    <row r="82" spans="2:13" ht="23.25" hidden="1" customHeight="1">
      <c r="B82" s="16" t="s">
        <v>159</v>
      </c>
      <c r="C82" s="49" t="s">
        <v>144</v>
      </c>
      <c r="D82" s="49"/>
      <c r="E82" s="49"/>
      <c r="F82" s="49"/>
      <c r="G82" s="49"/>
      <c r="H82" s="9"/>
      <c r="I82" s="12"/>
      <c r="J82" s="12"/>
      <c r="K82" s="8">
        <v>0</v>
      </c>
      <c r="L82" s="8">
        <v>0</v>
      </c>
      <c r="M82" s="8">
        <v>0</v>
      </c>
    </row>
    <row r="83" spans="2:13" ht="16.5" hidden="1" customHeight="1">
      <c r="B83" s="19" t="s">
        <v>125</v>
      </c>
      <c r="C83" s="51" t="s">
        <v>126</v>
      </c>
      <c r="D83" s="51"/>
      <c r="E83" s="51"/>
      <c r="F83" s="51"/>
      <c r="G83" s="51"/>
      <c r="H83" s="9"/>
      <c r="I83" s="12"/>
      <c r="J83" s="12"/>
      <c r="K83" s="14">
        <f>SUM(K84)</f>
        <v>0</v>
      </c>
      <c r="L83" s="14">
        <v>0</v>
      </c>
      <c r="M83" s="14">
        <v>0</v>
      </c>
    </row>
    <row r="84" spans="2:13" ht="35.25" hidden="1" customHeight="1">
      <c r="B84" s="16" t="s">
        <v>127</v>
      </c>
      <c r="C84" s="49" t="s">
        <v>128</v>
      </c>
      <c r="D84" s="49"/>
      <c r="E84" s="49"/>
      <c r="F84" s="49"/>
      <c r="G84" s="49"/>
      <c r="H84" s="9"/>
      <c r="I84" s="12"/>
      <c r="J84" s="12"/>
      <c r="K84" s="8">
        <f>SUM(K85)</f>
        <v>0</v>
      </c>
      <c r="L84" s="8">
        <v>0</v>
      </c>
      <c r="M84" s="8">
        <v>0</v>
      </c>
    </row>
    <row r="85" spans="2:13" ht="25.5" hidden="1" customHeight="1">
      <c r="B85" s="16" t="s">
        <v>130</v>
      </c>
      <c r="C85" s="49" t="s">
        <v>129</v>
      </c>
      <c r="D85" s="49"/>
      <c r="E85" s="49"/>
      <c r="F85" s="49"/>
      <c r="G85" s="49"/>
      <c r="H85" s="9"/>
      <c r="I85" s="12"/>
      <c r="J85" s="12"/>
      <c r="K85" s="8">
        <f>SUM(K86+K87)</f>
        <v>0</v>
      </c>
      <c r="L85" s="8">
        <v>0</v>
      </c>
      <c r="M85" s="8">
        <v>0</v>
      </c>
    </row>
    <row r="86" spans="2:13" ht="31.5" hidden="1" customHeight="1">
      <c r="B86" s="16" t="s">
        <v>131</v>
      </c>
      <c r="C86" s="49" t="s">
        <v>132</v>
      </c>
      <c r="D86" s="49"/>
      <c r="E86" s="49"/>
      <c r="F86" s="49"/>
      <c r="G86" s="49"/>
      <c r="H86" s="9"/>
      <c r="I86" s="12"/>
      <c r="J86" s="12"/>
      <c r="K86" s="8">
        <v>0</v>
      </c>
      <c r="L86" s="8">
        <v>0</v>
      </c>
      <c r="M86" s="8">
        <v>0</v>
      </c>
    </row>
    <row r="87" spans="2:13" ht="42.75" hidden="1" customHeight="1">
      <c r="B87" s="16" t="s">
        <v>133</v>
      </c>
      <c r="C87" s="49" t="s">
        <v>134</v>
      </c>
      <c r="D87" s="49"/>
      <c r="E87" s="49"/>
      <c r="F87" s="49"/>
      <c r="G87" s="49"/>
      <c r="H87" s="9"/>
      <c r="I87" s="12"/>
      <c r="J87" s="12"/>
      <c r="K87" s="8">
        <v>0</v>
      </c>
      <c r="L87" s="8">
        <v>0</v>
      </c>
      <c r="M87" s="8">
        <v>0</v>
      </c>
    </row>
    <row r="88" spans="2:13" ht="171" customHeight="1">
      <c r="B88" s="16" t="s">
        <v>207</v>
      </c>
      <c r="C88" s="67" t="s">
        <v>208</v>
      </c>
      <c r="D88" s="73"/>
      <c r="E88" s="73"/>
      <c r="F88" s="73"/>
      <c r="G88" s="74"/>
      <c r="H88" s="37"/>
      <c r="I88" s="39"/>
      <c r="J88" s="39"/>
      <c r="K88" s="8">
        <f>K89</f>
        <v>66902.320000000007</v>
      </c>
      <c r="L88" s="8">
        <f>L89</f>
        <v>0</v>
      </c>
      <c r="M88" s="8">
        <f>M89</f>
        <v>0</v>
      </c>
    </row>
    <row r="89" spans="2:13" ht="162.75" customHeight="1">
      <c r="B89" s="16" t="s">
        <v>122</v>
      </c>
      <c r="C89" s="49" t="s">
        <v>124</v>
      </c>
      <c r="D89" s="49"/>
      <c r="E89" s="49"/>
      <c r="F89" s="49"/>
      <c r="G89" s="49"/>
      <c r="H89" s="37"/>
      <c r="I89" s="39"/>
      <c r="J89" s="39"/>
      <c r="K89" s="8">
        <v>66902.320000000007</v>
      </c>
      <c r="L89" s="8">
        <v>0</v>
      </c>
      <c r="M89" s="8">
        <v>0</v>
      </c>
    </row>
    <row r="90" spans="2:13" ht="105.75" customHeight="1">
      <c r="B90" s="19" t="s">
        <v>231</v>
      </c>
      <c r="C90" s="79" t="s">
        <v>232</v>
      </c>
      <c r="D90" s="80"/>
      <c r="E90" s="80"/>
      <c r="F90" s="80"/>
      <c r="G90" s="81"/>
      <c r="H90" s="38"/>
      <c r="I90" s="13"/>
      <c r="J90" s="13"/>
      <c r="K90" s="14">
        <f>K91</f>
        <v>153694.70000000001</v>
      </c>
      <c r="L90" s="14">
        <f t="shared" ref="L90:M92" si="18">L91</f>
        <v>0</v>
      </c>
      <c r="M90" s="14">
        <f t="shared" si="18"/>
        <v>0</v>
      </c>
    </row>
    <row r="91" spans="2:13" ht="164.25" customHeight="1">
      <c r="B91" s="16" t="s">
        <v>229</v>
      </c>
      <c r="C91" s="67" t="s">
        <v>230</v>
      </c>
      <c r="D91" s="73"/>
      <c r="E91" s="73"/>
      <c r="F91" s="73"/>
      <c r="G91" s="74"/>
      <c r="H91" s="37"/>
      <c r="I91" s="39"/>
      <c r="J91" s="39"/>
      <c r="K91" s="8">
        <f>K92</f>
        <v>153694.70000000001</v>
      </c>
      <c r="L91" s="8">
        <f t="shared" si="18"/>
        <v>0</v>
      </c>
      <c r="M91" s="8">
        <f t="shared" si="18"/>
        <v>0</v>
      </c>
    </row>
    <row r="92" spans="2:13" ht="106.5" customHeight="1">
      <c r="B92" s="16" t="s">
        <v>227</v>
      </c>
      <c r="C92" s="67" t="s">
        <v>228</v>
      </c>
      <c r="D92" s="73"/>
      <c r="E92" s="73"/>
      <c r="F92" s="73"/>
      <c r="G92" s="74"/>
      <c r="H92" s="37"/>
      <c r="I92" s="39"/>
      <c r="J92" s="39"/>
      <c r="K92" s="8">
        <f>K93</f>
        <v>153694.70000000001</v>
      </c>
      <c r="L92" s="8">
        <f t="shared" si="18"/>
        <v>0</v>
      </c>
      <c r="M92" s="8">
        <f t="shared" si="18"/>
        <v>0</v>
      </c>
    </row>
    <row r="93" spans="2:13" ht="130.5" customHeight="1">
      <c r="B93" s="16" t="s">
        <v>225</v>
      </c>
      <c r="C93" s="67" t="s">
        <v>226</v>
      </c>
      <c r="D93" s="73"/>
      <c r="E93" s="73"/>
      <c r="F93" s="73"/>
      <c r="G93" s="74"/>
      <c r="H93" s="37"/>
      <c r="I93" s="39"/>
      <c r="J93" s="39"/>
      <c r="K93" s="8">
        <v>153694.70000000001</v>
      </c>
      <c r="L93" s="8">
        <v>0</v>
      </c>
      <c r="M93" s="8">
        <v>0</v>
      </c>
    </row>
    <row r="94" spans="2:13" ht="42.75" customHeight="1">
      <c r="B94" s="19" t="s">
        <v>125</v>
      </c>
      <c r="C94" s="51" t="s">
        <v>206</v>
      </c>
      <c r="D94" s="51"/>
      <c r="E94" s="51"/>
      <c r="F94" s="51"/>
      <c r="G94" s="51"/>
      <c r="H94" s="37"/>
      <c r="I94" s="39"/>
      <c r="J94" s="39"/>
      <c r="K94" s="14">
        <f>K95+K99</f>
        <v>190560</v>
      </c>
      <c r="L94" s="14">
        <f t="shared" ref="K94:M95" si="19">L95</f>
        <v>0</v>
      </c>
      <c r="M94" s="14">
        <f t="shared" si="19"/>
        <v>0</v>
      </c>
    </row>
    <row r="95" spans="2:13" ht="42.75" customHeight="1">
      <c r="B95" s="16" t="s">
        <v>127</v>
      </c>
      <c r="C95" s="49" t="s">
        <v>128</v>
      </c>
      <c r="D95" s="49"/>
      <c r="E95" s="49"/>
      <c r="F95" s="49"/>
      <c r="G95" s="49"/>
      <c r="H95" s="37"/>
      <c r="I95" s="39"/>
      <c r="J95" s="39"/>
      <c r="K95" s="8">
        <f t="shared" si="19"/>
        <v>175000</v>
      </c>
      <c r="L95" s="8">
        <f t="shared" si="19"/>
        <v>0</v>
      </c>
      <c r="M95" s="8">
        <f t="shared" si="19"/>
        <v>0</v>
      </c>
    </row>
    <row r="96" spans="2:13" ht="52.5" customHeight="1">
      <c r="B96" s="16" t="s">
        <v>200</v>
      </c>
      <c r="C96" s="67" t="s">
        <v>201</v>
      </c>
      <c r="D96" s="73"/>
      <c r="E96" s="73"/>
      <c r="F96" s="73"/>
      <c r="G96" s="74"/>
      <c r="H96" s="37"/>
      <c r="I96" s="39"/>
      <c r="J96" s="39"/>
      <c r="K96" s="8">
        <f>K97+K98</f>
        <v>175000</v>
      </c>
      <c r="L96" s="8">
        <f>L97+L98</f>
        <v>0</v>
      </c>
      <c r="M96" s="8">
        <f>M97+M98</f>
        <v>0</v>
      </c>
    </row>
    <row r="97" spans="2:13" ht="119.25" customHeight="1">
      <c r="B97" s="16" t="s">
        <v>202</v>
      </c>
      <c r="C97" s="67" t="s">
        <v>204</v>
      </c>
      <c r="D97" s="73"/>
      <c r="E97" s="73"/>
      <c r="F97" s="73"/>
      <c r="G97" s="74"/>
      <c r="H97" s="37"/>
      <c r="I97" s="39"/>
      <c r="J97" s="39"/>
      <c r="K97" s="8">
        <v>87500</v>
      </c>
      <c r="L97" s="8">
        <v>0</v>
      </c>
      <c r="M97" s="8">
        <v>0</v>
      </c>
    </row>
    <row r="98" spans="2:13" ht="114" customHeight="1">
      <c r="B98" s="16" t="s">
        <v>203</v>
      </c>
      <c r="C98" s="67" t="s">
        <v>205</v>
      </c>
      <c r="D98" s="73"/>
      <c r="E98" s="73"/>
      <c r="F98" s="73"/>
      <c r="G98" s="74"/>
      <c r="H98" s="37"/>
      <c r="I98" s="39"/>
      <c r="J98" s="39"/>
      <c r="K98" s="8">
        <v>87500</v>
      </c>
      <c r="L98" s="8">
        <v>0</v>
      </c>
      <c r="M98" s="8">
        <v>0</v>
      </c>
    </row>
    <row r="99" spans="2:13" ht="114" customHeight="1">
      <c r="B99" s="16" t="s">
        <v>211</v>
      </c>
      <c r="C99" s="67" t="s">
        <v>212</v>
      </c>
      <c r="D99" s="73"/>
      <c r="E99" s="73"/>
      <c r="F99" s="73"/>
      <c r="G99" s="74"/>
      <c r="H99" s="42"/>
      <c r="I99" s="43"/>
      <c r="J99" s="43"/>
      <c r="K99" s="8">
        <f>K100</f>
        <v>15560</v>
      </c>
      <c r="L99" s="8">
        <f>L100</f>
        <v>0</v>
      </c>
      <c r="M99" s="8">
        <f>M100</f>
        <v>0</v>
      </c>
    </row>
    <row r="100" spans="2:13" ht="114" customHeight="1">
      <c r="B100" s="16" t="s">
        <v>210</v>
      </c>
      <c r="C100" s="67" t="s">
        <v>209</v>
      </c>
      <c r="D100" s="73"/>
      <c r="E100" s="73"/>
      <c r="F100" s="73"/>
      <c r="G100" s="74"/>
      <c r="H100" s="42"/>
      <c r="I100" s="43"/>
      <c r="J100" s="43"/>
      <c r="K100" s="8">
        <v>15560</v>
      </c>
      <c r="L100" s="8">
        <v>0</v>
      </c>
      <c r="M100" s="8">
        <v>0</v>
      </c>
    </row>
    <row r="101" spans="2:13" ht="55.5" customHeight="1">
      <c r="B101" s="13" t="s">
        <v>67</v>
      </c>
      <c r="C101" s="51" t="s">
        <v>102</v>
      </c>
      <c r="D101" s="51"/>
      <c r="E101" s="51"/>
      <c r="F101" s="51"/>
      <c r="G101" s="51"/>
      <c r="H101" s="51"/>
      <c r="I101" s="13"/>
      <c r="J101" s="13"/>
      <c r="K101" s="14">
        <f>K102+K135</f>
        <v>146925923.82999998</v>
      </c>
      <c r="L101" s="14">
        <f>L102</f>
        <v>14235515.57</v>
      </c>
      <c r="M101" s="14">
        <f>M102</f>
        <v>20752954.699999999</v>
      </c>
    </row>
    <row r="102" spans="2:13" ht="101.25" customHeight="1">
      <c r="B102" s="12" t="s">
        <v>68</v>
      </c>
      <c r="C102" s="49" t="s">
        <v>61</v>
      </c>
      <c r="D102" s="49"/>
      <c r="E102" s="49"/>
      <c r="F102" s="49"/>
      <c r="G102" s="49"/>
      <c r="H102" s="49"/>
      <c r="I102" s="12"/>
      <c r="J102" s="12"/>
      <c r="K102" s="8">
        <f>K103+K106+K125+K132</f>
        <v>146910282.38999999</v>
      </c>
      <c r="L102" s="8">
        <f>L106+L125+L133+L103</f>
        <v>14235515.57</v>
      </c>
      <c r="M102" s="8">
        <f>M106+M125+M133+M103</f>
        <v>20752954.699999999</v>
      </c>
    </row>
    <row r="103" spans="2:13" ht="54.75" customHeight="1">
      <c r="B103" s="12" t="s">
        <v>135</v>
      </c>
      <c r="C103" s="49" t="s">
        <v>136</v>
      </c>
      <c r="D103" s="49"/>
      <c r="E103" s="49"/>
      <c r="F103" s="49"/>
      <c r="G103" s="49"/>
      <c r="H103" s="9"/>
      <c r="I103" s="12"/>
      <c r="J103" s="12"/>
      <c r="K103" s="8">
        <f>SUM(K104)</f>
        <v>8233740</v>
      </c>
      <c r="L103" s="8">
        <v>0</v>
      </c>
      <c r="M103" s="8">
        <v>0</v>
      </c>
    </row>
    <row r="104" spans="2:13" ht="48" customHeight="1">
      <c r="B104" s="12" t="s">
        <v>137</v>
      </c>
      <c r="C104" s="49" t="s">
        <v>138</v>
      </c>
      <c r="D104" s="49"/>
      <c r="E104" s="49"/>
      <c r="F104" s="49"/>
      <c r="G104" s="49"/>
      <c r="H104" s="9"/>
      <c r="I104" s="12"/>
      <c r="J104" s="12"/>
      <c r="K104" s="8">
        <f>K105</f>
        <v>8233740</v>
      </c>
      <c r="L104" s="8">
        <v>0</v>
      </c>
      <c r="M104" s="8">
        <v>0</v>
      </c>
    </row>
    <row r="105" spans="2:13" ht="61.5" customHeight="1">
      <c r="B105" s="47" t="s">
        <v>139</v>
      </c>
      <c r="C105" s="49" t="s">
        <v>140</v>
      </c>
      <c r="D105" s="49"/>
      <c r="E105" s="49"/>
      <c r="F105" s="49"/>
      <c r="G105" s="49"/>
      <c r="H105" s="9"/>
      <c r="I105" s="12"/>
      <c r="J105" s="12"/>
      <c r="K105" s="8">
        <v>8233740</v>
      </c>
      <c r="L105" s="8">
        <v>0</v>
      </c>
      <c r="M105" s="8">
        <v>0</v>
      </c>
    </row>
    <row r="106" spans="2:13" ht="53.25" customHeight="1">
      <c r="B106" s="15" t="s">
        <v>77</v>
      </c>
      <c r="C106" s="61" t="s">
        <v>80</v>
      </c>
      <c r="D106" s="61"/>
      <c r="E106" s="61"/>
      <c r="F106" s="61"/>
      <c r="G106" s="61"/>
      <c r="H106" s="9"/>
      <c r="I106" s="12"/>
      <c r="J106" s="12"/>
      <c r="K106" s="8">
        <f>K107+K111+K119+K123+K117+K121+K109+K113+K115</f>
        <v>138173465.38999999</v>
      </c>
      <c r="L106" s="8">
        <f>L107+L111+L119+L123+L117+L121+L109+L113+L115</f>
        <v>13744686.57</v>
      </c>
      <c r="M106" s="8">
        <f>M107+M111+M119+M123+M117+M121+M109+M113+M115</f>
        <v>20245493.699999999</v>
      </c>
    </row>
    <row r="107" spans="2:13" ht="1.5" hidden="1" customHeight="1">
      <c r="B107" s="12" t="s">
        <v>105</v>
      </c>
      <c r="C107" s="78" t="s">
        <v>103</v>
      </c>
      <c r="D107" s="78"/>
      <c r="E107" s="78"/>
      <c r="F107" s="78"/>
      <c r="G107" s="78"/>
      <c r="H107" s="9"/>
      <c r="I107" s="12"/>
      <c r="J107" s="12"/>
      <c r="K107" s="8">
        <f>K108</f>
        <v>0</v>
      </c>
      <c r="L107" s="8">
        <f>L108</f>
        <v>0</v>
      </c>
      <c r="M107" s="8">
        <f>M108</f>
        <v>0</v>
      </c>
    </row>
    <row r="108" spans="2:13" ht="55.5" hidden="1" customHeight="1">
      <c r="B108" s="12" t="s">
        <v>104</v>
      </c>
      <c r="C108" s="49" t="s">
        <v>106</v>
      </c>
      <c r="D108" s="49"/>
      <c r="E108" s="49"/>
      <c r="F108" s="49"/>
      <c r="G108" s="49"/>
      <c r="H108" s="9"/>
      <c r="I108" s="12"/>
      <c r="J108" s="12"/>
      <c r="K108" s="8">
        <v>0</v>
      </c>
      <c r="L108" s="8">
        <v>0</v>
      </c>
      <c r="M108" s="8">
        <v>0</v>
      </c>
    </row>
    <row r="109" spans="2:13" ht="84" customHeight="1">
      <c r="B109" s="16" t="s">
        <v>180</v>
      </c>
      <c r="C109" s="70" t="s">
        <v>181</v>
      </c>
      <c r="D109" s="71"/>
      <c r="E109" s="71"/>
      <c r="F109" s="71"/>
      <c r="G109" s="72"/>
      <c r="H109" s="30"/>
      <c r="I109" s="31"/>
      <c r="J109" s="31"/>
      <c r="K109" s="8">
        <f>K110</f>
        <v>42984657.600000001</v>
      </c>
      <c r="L109" s="8">
        <f>L110</f>
        <v>0</v>
      </c>
      <c r="M109" s="8">
        <f>M110</f>
        <v>10450000</v>
      </c>
    </row>
    <row r="110" spans="2:13" ht="81" customHeight="1">
      <c r="B110" s="16" t="s">
        <v>182</v>
      </c>
      <c r="C110" s="70" t="s">
        <v>174</v>
      </c>
      <c r="D110" s="71"/>
      <c r="E110" s="71"/>
      <c r="F110" s="71"/>
      <c r="G110" s="72"/>
      <c r="H110" s="30"/>
      <c r="I110" s="31"/>
      <c r="J110" s="31"/>
      <c r="K110" s="8">
        <v>42984657.600000001</v>
      </c>
      <c r="L110" s="8">
        <v>0</v>
      </c>
      <c r="M110" s="8">
        <v>10450000</v>
      </c>
    </row>
    <row r="111" spans="2:13" ht="115.5" customHeight="1">
      <c r="B111" s="12" t="s">
        <v>78</v>
      </c>
      <c r="C111" s="49" t="s">
        <v>81</v>
      </c>
      <c r="D111" s="49"/>
      <c r="E111" s="49"/>
      <c r="F111" s="49"/>
      <c r="G111" s="49"/>
      <c r="H111" s="9"/>
      <c r="I111" s="12"/>
      <c r="J111" s="12"/>
      <c r="K111" s="8">
        <f>K112</f>
        <v>41824847.829999998</v>
      </c>
      <c r="L111" s="8">
        <f>L112</f>
        <v>7252258</v>
      </c>
      <c r="M111" s="8">
        <f t="shared" ref="M111" si="20">M112</f>
        <v>3626129</v>
      </c>
    </row>
    <row r="112" spans="2:13" ht="115.5" customHeight="1">
      <c r="B112" s="12" t="s">
        <v>79</v>
      </c>
      <c r="C112" s="64" t="s">
        <v>82</v>
      </c>
      <c r="D112" s="64"/>
      <c r="E112" s="64"/>
      <c r="F112" s="64"/>
      <c r="G112" s="64"/>
      <c r="H112" s="9"/>
      <c r="I112" s="12"/>
      <c r="J112" s="12"/>
      <c r="K112" s="8">
        <v>41824847.829999998</v>
      </c>
      <c r="L112" s="8">
        <v>7252258</v>
      </c>
      <c r="M112" s="8">
        <v>3626129</v>
      </c>
    </row>
    <row r="113" spans="1:13" ht="180" customHeight="1">
      <c r="B113" s="16" t="s">
        <v>191</v>
      </c>
      <c r="C113" s="70" t="s">
        <v>187</v>
      </c>
      <c r="D113" s="71"/>
      <c r="E113" s="71"/>
      <c r="F113" s="71"/>
      <c r="G113" s="72"/>
      <c r="H113" s="35"/>
      <c r="I113" s="36"/>
      <c r="J113" s="36"/>
      <c r="K113" s="8">
        <f>K114</f>
        <v>8893457.8200000003</v>
      </c>
      <c r="L113" s="8">
        <f>L114</f>
        <v>0</v>
      </c>
      <c r="M113" s="8">
        <f>M114</f>
        <v>0</v>
      </c>
    </row>
    <row r="114" spans="1:13" ht="172.5" customHeight="1">
      <c r="B114" s="16" t="s">
        <v>192</v>
      </c>
      <c r="C114" s="70" t="s">
        <v>186</v>
      </c>
      <c r="D114" s="71"/>
      <c r="E114" s="71"/>
      <c r="F114" s="71"/>
      <c r="G114" s="72"/>
      <c r="H114" s="35"/>
      <c r="I114" s="36"/>
      <c r="J114" s="36"/>
      <c r="K114" s="8">
        <v>8893457.8200000003</v>
      </c>
      <c r="L114" s="8">
        <v>0</v>
      </c>
      <c r="M114" s="8">
        <v>0</v>
      </c>
    </row>
    <row r="115" spans="1:13" ht="160.5" customHeight="1">
      <c r="B115" s="16" t="s">
        <v>188</v>
      </c>
      <c r="C115" s="70" t="s">
        <v>189</v>
      </c>
      <c r="D115" s="71"/>
      <c r="E115" s="71"/>
      <c r="F115" s="71"/>
      <c r="G115" s="72"/>
      <c r="H115" s="35"/>
      <c r="I115" s="36"/>
      <c r="J115" s="36"/>
      <c r="K115" s="8">
        <f>K116</f>
        <v>89832.91</v>
      </c>
      <c r="L115" s="8">
        <f>L116</f>
        <v>0</v>
      </c>
      <c r="M115" s="8">
        <f>M116</f>
        <v>0</v>
      </c>
    </row>
    <row r="116" spans="1:13" ht="156.75" customHeight="1">
      <c r="B116" s="16" t="s">
        <v>193</v>
      </c>
      <c r="C116" s="70" t="s">
        <v>190</v>
      </c>
      <c r="D116" s="71"/>
      <c r="E116" s="71"/>
      <c r="F116" s="71"/>
      <c r="G116" s="72"/>
      <c r="H116" s="35"/>
      <c r="I116" s="36"/>
      <c r="J116" s="36"/>
      <c r="K116" s="8">
        <v>89832.91</v>
      </c>
      <c r="L116" s="8">
        <v>0</v>
      </c>
      <c r="M116" s="8">
        <v>0</v>
      </c>
    </row>
    <row r="117" spans="1:13" ht="66.75" customHeight="1">
      <c r="B117" s="29" t="s">
        <v>168</v>
      </c>
      <c r="C117" s="70" t="s">
        <v>169</v>
      </c>
      <c r="D117" s="71"/>
      <c r="E117" s="71"/>
      <c r="F117" s="71"/>
      <c r="G117" s="72"/>
      <c r="H117" s="27"/>
      <c r="I117" s="28"/>
      <c r="J117" s="28"/>
      <c r="K117" s="8">
        <f t="shared" ref="K117:M117" si="21">K118</f>
        <v>34249733.799999997</v>
      </c>
      <c r="L117" s="8">
        <f t="shared" si="21"/>
        <v>0</v>
      </c>
      <c r="M117" s="8">
        <f t="shared" si="21"/>
        <v>0</v>
      </c>
    </row>
    <row r="118" spans="1:13" ht="64.5" customHeight="1">
      <c r="B118" s="29" t="s">
        <v>167</v>
      </c>
      <c r="C118" s="70" t="s">
        <v>166</v>
      </c>
      <c r="D118" s="71"/>
      <c r="E118" s="71"/>
      <c r="F118" s="71"/>
      <c r="G118" s="72"/>
      <c r="H118" s="27"/>
      <c r="I118" s="28"/>
      <c r="J118" s="28"/>
      <c r="K118" s="8">
        <v>34249733.799999997</v>
      </c>
      <c r="L118" s="8">
        <v>0</v>
      </c>
      <c r="M118" s="8">
        <v>0</v>
      </c>
    </row>
    <row r="119" spans="1:13" ht="42" customHeight="1">
      <c r="B119" s="12" t="s">
        <v>85</v>
      </c>
      <c r="C119" s="64" t="s">
        <v>98</v>
      </c>
      <c r="D119" s="65"/>
      <c r="E119" s="65"/>
      <c r="F119" s="65"/>
      <c r="G119" s="65"/>
      <c r="H119" s="9"/>
      <c r="I119" s="12"/>
      <c r="J119" s="12"/>
      <c r="K119" s="8">
        <f>K120</f>
        <v>5539060.4299999997</v>
      </c>
      <c r="L119" s="8">
        <f t="shared" ref="L119:M119" si="22">L120</f>
        <v>5552428.5700000003</v>
      </c>
      <c r="M119" s="8">
        <f t="shared" si="22"/>
        <v>6169364.7000000002</v>
      </c>
    </row>
    <row r="120" spans="1:13" ht="51.6" customHeight="1">
      <c r="B120" s="12" t="s">
        <v>86</v>
      </c>
      <c r="C120" s="64" t="s">
        <v>91</v>
      </c>
      <c r="D120" s="65"/>
      <c r="E120" s="65"/>
      <c r="F120" s="65"/>
      <c r="G120" s="65"/>
      <c r="H120" s="9"/>
      <c r="I120" s="12"/>
      <c r="J120" s="12"/>
      <c r="K120" s="8">
        <v>5539060.4299999997</v>
      </c>
      <c r="L120" s="8">
        <v>5552428.5700000003</v>
      </c>
      <c r="M120" s="8">
        <v>6169364.7000000002</v>
      </c>
    </row>
    <row r="121" spans="1:13" ht="100.5" hidden="1" customHeight="1">
      <c r="B121" s="16" t="s">
        <v>180</v>
      </c>
      <c r="C121" s="70" t="s">
        <v>183</v>
      </c>
      <c r="D121" s="71"/>
      <c r="E121" s="71"/>
      <c r="F121" s="71"/>
      <c r="G121" s="72"/>
      <c r="H121" s="30"/>
      <c r="I121" s="31"/>
      <c r="J121" s="31"/>
      <c r="K121" s="8">
        <f>K122</f>
        <v>0</v>
      </c>
      <c r="L121" s="8">
        <f>L122</f>
        <v>0</v>
      </c>
      <c r="M121" s="8">
        <f>M122</f>
        <v>0</v>
      </c>
    </row>
    <row r="122" spans="1:13" ht="93.75" hidden="1" customHeight="1">
      <c r="B122" s="16" t="s">
        <v>182</v>
      </c>
      <c r="C122" s="70" t="s">
        <v>174</v>
      </c>
      <c r="D122" s="71"/>
      <c r="E122" s="71"/>
      <c r="F122" s="71"/>
      <c r="G122" s="72"/>
      <c r="H122" s="30"/>
      <c r="I122" s="31"/>
      <c r="J122" s="31"/>
      <c r="K122" s="8">
        <v>0</v>
      </c>
      <c r="L122" s="8">
        <v>0</v>
      </c>
      <c r="M122" s="8">
        <v>0</v>
      </c>
    </row>
    <row r="123" spans="1:13" ht="21.6" customHeight="1">
      <c r="B123" s="31" t="s">
        <v>87</v>
      </c>
      <c r="C123" s="64" t="s">
        <v>92</v>
      </c>
      <c r="D123" s="64"/>
      <c r="E123" s="64"/>
      <c r="F123" s="64"/>
      <c r="G123" s="64"/>
      <c r="H123" s="9"/>
      <c r="I123" s="12"/>
      <c r="J123" s="12"/>
      <c r="K123" s="8">
        <f>K124</f>
        <v>4591875</v>
      </c>
      <c r="L123" s="8">
        <f t="shared" ref="L123" si="23">L124</f>
        <v>940000</v>
      </c>
      <c r="M123" s="8">
        <f>M124</f>
        <v>0</v>
      </c>
    </row>
    <row r="124" spans="1:13" ht="24.6" customHeight="1">
      <c r="B124" s="31" t="s">
        <v>87</v>
      </c>
      <c r="C124" s="64" t="s">
        <v>93</v>
      </c>
      <c r="D124" s="64"/>
      <c r="E124" s="64"/>
      <c r="F124" s="64"/>
      <c r="G124" s="64"/>
      <c r="H124" s="9"/>
      <c r="I124" s="12"/>
      <c r="J124" s="12"/>
      <c r="K124" s="8">
        <v>4591875</v>
      </c>
      <c r="L124" s="8">
        <v>940000</v>
      </c>
      <c r="M124" s="8">
        <v>0</v>
      </c>
    </row>
    <row r="125" spans="1:13" ht="34.15" customHeight="1">
      <c r="B125" s="15" t="s">
        <v>62</v>
      </c>
      <c r="C125" s="61" t="s">
        <v>63</v>
      </c>
      <c r="D125" s="61"/>
      <c r="E125" s="61"/>
      <c r="F125" s="61"/>
      <c r="G125" s="61"/>
      <c r="H125" s="61"/>
      <c r="I125" s="15"/>
      <c r="J125" s="15"/>
      <c r="K125" s="8">
        <f>K126</f>
        <v>503077</v>
      </c>
      <c r="L125" s="8">
        <f t="shared" ref="L125:M126" si="24">L126</f>
        <v>490829</v>
      </c>
      <c r="M125" s="8">
        <f t="shared" si="24"/>
        <v>507461</v>
      </c>
    </row>
    <row r="126" spans="1:13" ht="84" customHeight="1">
      <c r="B126" s="12" t="s">
        <v>64</v>
      </c>
      <c r="C126" s="49" t="s">
        <v>165</v>
      </c>
      <c r="D126" s="49"/>
      <c r="E126" s="49"/>
      <c r="F126" s="49"/>
      <c r="G126" s="49"/>
      <c r="H126" s="49"/>
      <c r="I126" s="12"/>
      <c r="J126" s="12"/>
      <c r="K126" s="8">
        <f>K127</f>
        <v>503077</v>
      </c>
      <c r="L126" s="8">
        <f t="shared" si="24"/>
        <v>490829</v>
      </c>
      <c r="M126" s="8">
        <f t="shared" si="24"/>
        <v>507461</v>
      </c>
    </row>
    <row r="127" spans="1:13" ht="84.75" customHeight="1">
      <c r="B127" s="12" t="s">
        <v>65</v>
      </c>
      <c r="C127" s="49" t="s">
        <v>165</v>
      </c>
      <c r="D127" s="49"/>
      <c r="E127" s="49"/>
      <c r="F127" s="49"/>
      <c r="G127" s="49"/>
      <c r="H127" s="49"/>
      <c r="I127" s="12"/>
      <c r="J127" s="12"/>
      <c r="K127" s="8">
        <v>503077</v>
      </c>
      <c r="L127" s="8">
        <v>490829</v>
      </c>
      <c r="M127" s="8">
        <v>507461</v>
      </c>
    </row>
    <row r="128" spans="1:13" ht="18" hidden="1" customHeight="1">
      <c r="A128" s="4"/>
      <c r="B128" s="15" t="s">
        <v>97</v>
      </c>
      <c r="C128" s="63" t="s">
        <v>95</v>
      </c>
      <c r="D128" s="63"/>
      <c r="E128" s="63"/>
      <c r="F128" s="63"/>
      <c r="G128" s="63"/>
      <c r="H128" s="63"/>
      <c r="I128" s="15"/>
      <c r="J128" s="15"/>
      <c r="K128" s="8">
        <f>K129</f>
        <v>0</v>
      </c>
      <c r="L128" s="8">
        <f t="shared" ref="L128:M128" si="25">L129</f>
        <v>0</v>
      </c>
      <c r="M128" s="8">
        <f t="shared" si="25"/>
        <v>0</v>
      </c>
    </row>
    <row r="129" spans="2:13" ht="28.5" hidden="1" customHeight="1">
      <c r="B129" s="12" t="s">
        <v>96</v>
      </c>
      <c r="C129" s="64" t="s">
        <v>94</v>
      </c>
      <c r="D129" s="64"/>
      <c r="E129" s="64"/>
      <c r="F129" s="64"/>
      <c r="G129" s="64"/>
      <c r="H129" s="64"/>
      <c r="I129" s="12"/>
      <c r="J129" s="12"/>
      <c r="K129" s="8">
        <f>K130</f>
        <v>0</v>
      </c>
      <c r="L129" s="8">
        <f t="shared" ref="L129:M129" si="26">L130</f>
        <v>0</v>
      </c>
      <c r="M129" s="8">
        <f t="shared" si="26"/>
        <v>0</v>
      </c>
    </row>
    <row r="130" spans="2:13" ht="33.75" hidden="1" customHeight="1">
      <c r="B130" s="12" t="s">
        <v>88</v>
      </c>
      <c r="C130" s="64" t="s">
        <v>94</v>
      </c>
      <c r="D130" s="65"/>
      <c r="E130" s="65"/>
      <c r="F130" s="65"/>
      <c r="G130" s="65"/>
      <c r="H130" s="65"/>
      <c r="I130" s="12"/>
      <c r="J130" s="12"/>
      <c r="K130" s="8">
        <v>0</v>
      </c>
      <c r="L130" s="8">
        <v>0</v>
      </c>
      <c r="M130" s="8">
        <v>0</v>
      </c>
    </row>
    <row r="131" spans="2:13" ht="15.75" hidden="1">
      <c r="B131" s="12"/>
      <c r="C131" s="50"/>
      <c r="D131" s="50"/>
      <c r="E131" s="50"/>
      <c r="F131" s="50"/>
      <c r="G131" s="50"/>
      <c r="H131" s="50"/>
      <c r="I131" s="12"/>
      <c r="J131" s="12"/>
      <c r="K131" s="12"/>
      <c r="L131" s="12"/>
      <c r="M131" s="12"/>
    </row>
    <row r="132" spans="2:13" ht="37.5" hidden="1" customHeight="1">
      <c r="B132" s="25" t="s">
        <v>161</v>
      </c>
      <c r="C132" s="75" t="s">
        <v>145</v>
      </c>
      <c r="D132" s="76"/>
      <c r="E132" s="76"/>
      <c r="F132" s="76"/>
      <c r="G132" s="76"/>
      <c r="H132" s="77"/>
      <c r="I132" s="12"/>
      <c r="J132" s="12"/>
      <c r="K132" s="8">
        <f>K133</f>
        <v>0</v>
      </c>
      <c r="L132" s="12"/>
      <c r="M132" s="12"/>
    </row>
    <row r="133" spans="2:13" ht="92.25" hidden="1" customHeight="1">
      <c r="B133" s="12" t="s">
        <v>149</v>
      </c>
      <c r="C133" s="67" t="s">
        <v>158</v>
      </c>
      <c r="D133" s="68"/>
      <c r="E133" s="68"/>
      <c r="F133" s="68"/>
      <c r="G133" s="69"/>
      <c r="H133" s="21"/>
      <c r="I133" s="12"/>
      <c r="J133" s="12"/>
      <c r="K133" s="8">
        <v>0</v>
      </c>
      <c r="L133" s="12"/>
      <c r="M133" s="12"/>
    </row>
    <row r="134" spans="2:13" ht="92.25" hidden="1" customHeight="1">
      <c r="B134" s="12" t="s">
        <v>146</v>
      </c>
      <c r="C134" s="49" t="s">
        <v>147</v>
      </c>
      <c r="D134" s="66"/>
      <c r="E134" s="66"/>
      <c r="F134" s="66"/>
      <c r="G134" s="66"/>
      <c r="H134" s="21"/>
      <c r="I134" s="12"/>
      <c r="J134" s="12"/>
      <c r="K134" s="8">
        <v>0</v>
      </c>
      <c r="L134" s="12"/>
      <c r="M134" s="12"/>
    </row>
    <row r="135" spans="2:13" ht="92.25" customHeight="1">
      <c r="B135" s="16" t="s">
        <v>179</v>
      </c>
      <c r="C135" s="67" t="s">
        <v>178</v>
      </c>
      <c r="D135" s="73"/>
      <c r="E135" s="73"/>
      <c r="F135" s="73"/>
      <c r="G135" s="74"/>
      <c r="H135" s="32"/>
      <c r="I135" s="33"/>
      <c r="J135" s="33"/>
      <c r="K135" s="8">
        <f>K136</f>
        <v>15641.44</v>
      </c>
      <c r="L135" s="33">
        <v>0</v>
      </c>
      <c r="M135" s="33">
        <v>0</v>
      </c>
    </row>
    <row r="136" spans="2:13" ht="92.25" customHeight="1">
      <c r="B136" s="16" t="s">
        <v>177</v>
      </c>
      <c r="C136" s="67" t="s">
        <v>175</v>
      </c>
      <c r="D136" s="73"/>
      <c r="E136" s="73"/>
      <c r="F136" s="73"/>
      <c r="G136" s="74"/>
      <c r="H136" s="32"/>
      <c r="I136" s="33"/>
      <c r="J136" s="33"/>
      <c r="K136" s="8">
        <f>K137</f>
        <v>15641.44</v>
      </c>
      <c r="L136" s="33">
        <v>0</v>
      </c>
      <c r="M136" s="33">
        <v>0</v>
      </c>
    </row>
    <row r="137" spans="2:13" ht="92.25" customHeight="1">
      <c r="B137" s="16" t="s">
        <v>176</v>
      </c>
      <c r="C137" s="67" t="s">
        <v>175</v>
      </c>
      <c r="D137" s="73"/>
      <c r="E137" s="73"/>
      <c r="F137" s="73"/>
      <c r="G137" s="74"/>
      <c r="H137" s="32"/>
      <c r="I137" s="33"/>
      <c r="J137" s="33"/>
      <c r="K137" s="8">
        <v>15641.44</v>
      </c>
      <c r="L137" s="33">
        <v>0</v>
      </c>
      <c r="M137" s="33">
        <v>0</v>
      </c>
    </row>
    <row r="138" spans="2:13" ht="30.75" customHeight="1">
      <c r="B138" s="13"/>
      <c r="C138" s="58" t="s">
        <v>66</v>
      </c>
      <c r="D138" s="58"/>
      <c r="E138" s="58"/>
      <c r="F138" s="58"/>
      <c r="G138" s="58"/>
      <c r="H138" s="58"/>
      <c r="I138" s="13"/>
      <c r="J138" s="13"/>
      <c r="K138" s="48">
        <f>K19+K101</f>
        <v>193392981.94999999</v>
      </c>
      <c r="L138" s="48">
        <f>L19+L101</f>
        <v>56885679.57</v>
      </c>
      <c r="M138" s="48">
        <f>M19+M101</f>
        <v>64664778.700000003</v>
      </c>
    </row>
    <row r="139" spans="2:13" hidden="1"/>
    <row r="140" spans="2:13" hidden="1"/>
    <row r="141" spans="2:13" hidden="1"/>
    <row r="142" spans="2:13" hidden="1"/>
    <row r="143" spans="2:13" hidden="1"/>
    <row r="144" spans="2:13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</sheetData>
  <mergeCells count="133">
    <mergeCell ref="C98:G98"/>
    <mergeCell ref="C96:G96"/>
    <mergeCell ref="C95:G95"/>
    <mergeCell ref="C97:G97"/>
    <mergeCell ref="C89:G89"/>
    <mergeCell ref="C88:G88"/>
    <mergeCell ref="C116:G116"/>
    <mergeCell ref="C115:G115"/>
    <mergeCell ref="C114:G114"/>
    <mergeCell ref="C113:G113"/>
    <mergeCell ref="C90:G90"/>
    <mergeCell ref="C91:G91"/>
    <mergeCell ref="C92:G92"/>
    <mergeCell ref="C93:G93"/>
    <mergeCell ref="C94:G94"/>
    <mergeCell ref="C100:G100"/>
    <mergeCell ref="C99:G99"/>
    <mergeCell ref="C109:G109"/>
    <mergeCell ref="C110:G110"/>
    <mergeCell ref="C85:G85"/>
    <mergeCell ref="C52:H52"/>
    <mergeCell ref="C55:H55"/>
    <mergeCell ref="C56:H56"/>
    <mergeCell ref="C57:H57"/>
    <mergeCell ref="C58:H58"/>
    <mergeCell ref="C53:H53"/>
    <mergeCell ref="C54:H54"/>
    <mergeCell ref="C59:H59"/>
    <mergeCell ref="C63:G63"/>
    <mergeCell ref="C64:G64"/>
    <mergeCell ref="C65:G65"/>
    <mergeCell ref="C62:G62"/>
    <mergeCell ref="C60:G60"/>
    <mergeCell ref="C61:G61"/>
    <mergeCell ref="C73:H73"/>
    <mergeCell ref="C74:H74"/>
    <mergeCell ref="C68:G68"/>
    <mergeCell ref="C69:G69"/>
    <mergeCell ref="C70:G70"/>
    <mergeCell ref="C71:G71"/>
    <mergeCell ref="C118:G118"/>
    <mergeCell ref="C117:G117"/>
    <mergeCell ref="C66:G66"/>
    <mergeCell ref="C67:G67"/>
    <mergeCell ref="C104:G104"/>
    <mergeCell ref="C105:G105"/>
    <mergeCell ref="C102:H102"/>
    <mergeCell ref="C101:H101"/>
    <mergeCell ref="C86:G86"/>
    <mergeCell ref="C87:G87"/>
    <mergeCell ref="C103:G103"/>
    <mergeCell ref="C106:G106"/>
    <mergeCell ref="C111:G111"/>
    <mergeCell ref="C75:H75"/>
    <mergeCell ref="C76:H76"/>
    <mergeCell ref="C77:H77"/>
    <mergeCell ref="C79:G79"/>
    <mergeCell ref="C80:G80"/>
    <mergeCell ref="C81:G81"/>
    <mergeCell ref="C82:G82"/>
    <mergeCell ref="C112:G112"/>
    <mergeCell ref="C107:G107"/>
    <mergeCell ref="C108:G108"/>
    <mergeCell ref="C78:G78"/>
    <mergeCell ref="C138:H138"/>
    <mergeCell ref="C128:H128"/>
    <mergeCell ref="C119:G119"/>
    <mergeCell ref="C120:G120"/>
    <mergeCell ref="C125:H125"/>
    <mergeCell ref="C126:H126"/>
    <mergeCell ref="C127:H127"/>
    <mergeCell ref="C123:G123"/>
    <mergeCell ref="C124:G124"/>
    <mergeCell ref="C134:G134"/>
    <mergeCell ref="C133:G133"/>
    <mergeCell ref="C129:H129"/>
    <mergeCell ref="C121:G121"/>
    <mergeCell ref="C122:G122"/>
    <mergeCell ref="C137:G137"/>
    <mergeCell ref="C135:G135"/>
    <mergeCell ref="C136:G136"/>
    <mergeCell ref="C132:H132"/>
    <mergeCell ref="C130:H130"/>
    <mergeCell ref="C131:H131"/>
    <mergeCell ref="C22:H22"/>
    <mergeCell ref="A13:N13"/>
    <mergeCell ref="A14:N14"/>
    <mergeCell ref="A15:N15"/>
    <mergeCell ref="C18:H18"/>
    <mergeCell ref="C19:H19"/>
    <mergeCell ref="C27:H27"/>
    <mergeCell ref="C29:H29"/>
    <mergeCell ref="C41:H41"/>
    <mergeCell ref="C37:H37"/>
    <mergeCell ref="C38:H38"/>
    <mergeCell ref="C39:H39"/>
    <mergeCell ref="C40:H40"/>
    <mergeCell ref="C23:G23"/>
    <mergeCell ref="C24:H24"/>
    <mergeCell ref="C31:H31"/>
    <mergeCell ref="C33:H33"/>
    <mergeCell ref="C36:H36"/>
    <mergeCell ref="C26:H26"/>
    <mergeCell ref="C28:G28"/>
    <mergeCell ref="C30:G30"/>
    <mergeCell ref="C32:G32"/>
    <mergeCell ref="C25:G25"/>
    <mergeCell ref="C35:H35"/>
    <mergeCell ref="B2:M2"/>
    <mergeCell ref="B3:M3"/>
    <mergeCell ref="B4:M4"/>
    <mergeCell ref="B5:M5"/>
    <mergeCell ref="B8:M8"/>
    <mergeCell ref="B9:M9"/>
    <mergeCell ref="B10:M10"/>
    <mergeCell ref="C20:H20"/>
    <mergeCell ref="C21:H21"/>
    <mergeCell ref="B6:M6"/>
    <mergeCell ref="B7:M7"/>
    <mergeCell ref="C34:G34"/>
    <mergeCell ref="C43:H43"/>
    <mergeCell ref="C51:H51"/>
    <mergeCell ref="C45:H45"/>
    <mergeCell ref="C46:H46"/>
    <mergeCell ref="C42:H42"/>
    <mergeCell ref="C83:G83"/>
    <mergeCell ref="C84:G84"/>
    <mergeCell ref="C72:H72"/>
    <mergeCell ref="C44:H44"/>
    <mergeCell ref="C50:H50"/>
    <mergeCell ref="C49:H49"/>
    <mergeCell ref="C48:H48"/>
    <mergeCell ref="C47:H47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2023-01-19T05:47:15Z</dcterms:modified>
</cp:coreProperties>
</file>